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ФИНАНСОВАЯ ДЕЯТЕЛЬНОСТЬ 2025 г\ФИНАНСОВАЯ ДЕЯТЕЛЬНОСТЬ 2026 Г\ФИНАНСОВАЯ ДЕЯТЕЛЬНОСТЬ 2026 ГОД\"/>
    </mc:Choice>
  </mc:AlternateContent>
  <xr:revisionPtr revIDLastSave="0" documentId="13_ncr:1_{4B4C4E57-3C81-4D48-8320-34C28492E49C}" xr6:coauthVersionLast="47" xr6:coauthVersionMax="47" xr10:uidLastSave="{00000000-0000-0000-0000-000000000000}"/>
  <bookViews>
    <workbookView xWindow="-120" yWindow="-120" windowWidth="29040" windowHeight="15840" tabRatio="928" activeTab="1" xr2:uid="{00000000-000D-0000-FFFF-FFFF00000000}"/>
  </bookViews>
  <sheets>
    <sheet name="Титул" sheetId="3" r:id="rId1"/>
    <sheet name="Поступления и выплаты" sheetId="1" r:id="rId2"/>
    <sheet name="Расчет заработной платы-область" sheetId="4" r:id="rId3"/>
    <sheet name="Сведения по выплатам на закупки" sheetId="2" r:id="rId4"/>
    <sheet name="Расчет расходов на налог" sheetId="9" r:id="rId5"/>
    <sheet name="Расчет на безвозмедные перечесл" sheetId="10" r:id="rId6"/>
    <sheet name="Расчет прочих расходов" sheetId="11" r:id="rId7"/>
    <sheet name="Расчет расходов на оплату связи" sheetId="12" r:id="rId8"/>
    <sheet name="Расчет содержания имущества" sheetId="13" r:id="rId9"/>
    <sheet name="Расход содержания имущества" sheetId="16" r:id="rId10"/>
    <sheet name="Расчет прочих услуг" sheetId="17" r:id="rId11"/>
    <sheet name="Приобретение основных средств" sheetId="19" r:id="rId12"/>
    <sheet name="Приобретение материальных запас" sheetId="20" r:id="rId13"/>
    <sheet name="Охрана" sheetId="21" r:id="rId14"/>
    <sheet name="Комунальные услуги" sheetId="22" r:id="rId15"/>
    <sheet name="Область услуги, работы" sheetId="23" r:id="rId16"/>
    <sheet name="Область , основные средства" sheetId="26" r:id="rId17"/>
    <sheet name="Область, матер запасы" sheetId="27" r:id="rId18"/>
    <sheet name="Зарплата местный" sheetId="28" r:id="rId19"/>
  </sheets>
  <definedNames>
    <definedName name="_ftn1" localSheetId="1">'Поступления и выплаты'!$M$7</definedName>
    <definedName name="_ftn10" localSheetId="1">'Поступления и выплаты'!$M$23</definedName>
    <definedName name="_ftn11" localSheetId="1">'Поступления и выплаты'!$M$24</definedName>
    <definedName name="_ftn2" localSheetId="1">'Поступления и выплаты'!$M$13</definedName>
    <definedName name="_ftn3" localSheetId="1">'Поступления и выплаты'!$M$14</definedName>
    <definedName name="_ftn4" localSheetId="1">'Поступления и выплаты'!$M$15</definedName>
    <definedName name="_ftn5" localSheetId="1">'Поступления и выплаты'!$M$18</definedName>
    <definedName name="_ftn6" localSheetId="1">'Поступления и выплаты'!$M$19</definedName>
    <definedName name="_ftn7" localSheetId="1">'Поступления и выплаты'!$M$20</definedName>
    <definedName name="_ftn8" localSheetId="1">'Поступления и выплаты'!$M$21</definedName>
    <definedName name="_ftn9" localSheetId="1">'Поступления и выплаты'!$M$22</definedName>
    <definedName name="_ftnref1" localSheetId="1">'Поступления и выплаты'!$C$3</definedName>
    <definedName name="_ftnref10" localSheetId="1">'Поступления и выплаты'!$A$137</definedName>
    <definedName name="_ftnref11" localSheetId="1">'Поступления и выплаты'!$A$138</definedName>
    <definedName name="_ftnref2" localSheetId="1">'Поступления и выплаты'!$E$3</definedName>
    <definedName name="_ftnref3" localSheetId="1">'Поступления и выплаты'!$A$7</definedName>
    <definedName name="_ftnref4" localSheetId="1">'Поступления и выплаты'!$A$8</definedName>
    <definedName name="_ftnref5" localSheetId="1">'Поступления и выплаты'!$A$59</definedName>
    <definedName name="_ftnref6" localSheetId="1">'Поступления и выплаты'!$A$112</definedName>
    <definedName name="_ftnref7" localSheetId="1">'Поступления и выплаты'!$A$133</definedName>
    <definedName name="_ftnref8" localSheetId="1">'Поступления и выплаты'!$A$135</definedName>
    <definedName name="_ftnref9" localSheetId="1">'Поступления и выплаты'!$A$136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5" i="1" l="1"/>
  <c r="G30" i="1" l="1"/>
  <c r="F78" i="1" l="1"/>
  <c r="F65" i="1" s="1"/>
  <c r="F16" i="1" s="1"/>
  <c r="F64" i="1" l="1"/>
  <c r="F17" i="1" s="1"/>
  <c r="H112" i="1" l="1"/>
  <c r="F112" i="1" l="1"/>
  <c r="F62" i="1" s="1"/>
  <c r="F14" i="1"/>
  <c r="J14" i="1" l="1"/>
  <c r="I14" i="1"/>
  <c r="J120" i="1"/>
  <c r="I120" i="1"/>
  <c r="J116" i="1"/>
  <c r="I116" i="1"/>
  <c r="J115" i="1"/>
  <c r="I115" i="1"/>
  <c r="J114" i="1"/>
  <c r="I114" i="1"/>
  <c r="I112" i="1" l="1"/>
  <c r="J112" i="1"/>
  <c r="G112" i="1"/>
  <c r="G9" i="1" l="1"/>
  <c r="G62" i="1" l="1"/>
  <c r="I36" i="1" l="1"/>
  <c r="J36" i="1"/>
  <c r="F9" i="1" l="1"/>
  <c r="I73" i="1"/>
  <c r="I72" i="1"/>
  <c r="I71" i="1"/>
  <c r="J65" i="1"/>
  <c r="J66" i="1"/>
  <c r="J64" i="1"/>
  <c r="I65" i="1"/>
  <c r="I66" i="1"/>
  <c r="I64" i="1"/>
  <c r="J33" i="1"/>
  <c r="I33" i="1"/>
  <c r="J32" i="1"/>
  <c r="I32" i="1"/>
  <c r="J31" i="1"/>
  <c r="I62" i="1" l="1"/>
  <c r="J30" i="1"/>
  <c r="J9" i="1" s="1"/>
  <c r="I30" i="1"/>
  <c r="I9" i="1" s="1"/>
  <c r="J62" i="1"/>
  <c r="I87" i="1"/>
  <c r="H10" i="4" l="1"/>
  <c r="H11" i="4"/>
  <c r="H13" i="4"/>
  <c r="H9" i="4"/>
  <c r="H15" i="17" l="1"/>
  <c r="E8" i="28"/>
  <c r="B8" i="28"/>
  <c r="E8" i="27" l="1"/>
  <c r="D8" i="27"/>
  <c r="F7" i="27"/>
  <c r="F8" i="27" s="1"/>
  <c r="D8" i="26"/>
  <c r="C8" i="26"/>
  <c r="E7" i="26"/>
  <c r="E6" i="26"/>
  <c r="E10" i="23"/>
  <c r="D10" i="23"/>
  <c r="F9" i="23"/>
  <c r="F8" i="23"/>
  <c r="F7" i="23"/>
  <c r="F6" i="23"/>
  <c r="E13" i="22"/>
  <c r="D13" i="22"/>
  <c r="F12" i="22"/>
  <c r="F13" i="22" s="1"/>
  <c r="F10" i="23" l="1"/>
  <c r="E8" i="26"/>
  <c r="E11" i="21"/>
  <c r="D11" i="21"/>
  <c r="F11" i="21"/>
  <c r="F13" i="20" l="1"/>
  <c r="E15" i="20"/>
  <c r="D15" i="20"/>
  <c r="F14" i="20"/>
  <c r="F12" i="20"/>
  <c r="F11" i="20"/>
  <c r="F10" i="20"/>
  <c r="F9" i="20"/>
  <c r="E9" i="19"/>
  <c r="D11" i="19"/>
  <c r="C11" i="19"/>
  <c r="E10" i="19"/>
  <c r="F9" i="17"/>
  <c r="E15" i="17"/>
  <c r="D15" i="17"/>
  <c r="F14" i="17"/>
  <c r="F13" i="17"/>
  <c r="F12" i="17"/>
  <c r="F11" i="17"/>
  <c r="F10" i="17"/>
  <c r="E16" i="16"/>
  <c r="D16" i="16"/>
  <c r="F15" i="16"/>
  <c r="F14" i="16"/>
  <c r="F13" i="16"/>
  <c r="F12" i="16"/>
  <c r="F11" i="16"/>
  <c r="F10" i="16"/>
  <c r="F9" i="16"/>
  <c r="D10" i="13"/>
  <c r="C10" i="13"/>
  <c r="D11" i="12"/>
  <c r="E11" i="12"/>
  <c r="F11" i="12"/>
  <c r="C11" i="12"/>
  <c r="D19" i="11"/>
  <c r="C19" i="11"/>
  <c r="E18" i="11"/>
  <c r="E17" i="11"/>
  <c r="E16" i="11"/>
  <c r="E15" i="11"/>
  <c r="E14" i="11"/>
  <c r="E13" i="11"/>
  <c r="E12" i="11"/>
  <c r="E11" i="11"/>
  <c r="E10" i="11"/>
  <c r="E9" i="11"/>
  <c r="D10" i="10"/>
  <c r="C10" i="10"/>
  <c r="E9" i="10"/>
  <c r="D19" i="9"/>
  <c r="C19" i="9"/>
  <c r="E18" i="9"/>
  <c r="E17" i="9"/>
  <c r="E16" i="9"/>
  <c r="E15" i="9"/>
  <c r="E14" i="9"/>
  <c r="E13" i="9"/>
  <c r="E12" i="9"/>
  <c r="E11" i="9"/>
  <c r="E10" i="9"/>
  <c r="E9" i="9"/>
  <c r="H14" i="4"/>
  <c r="C14" i="4"/>
  <c r="D14" i="4"/>
  <c r="E14" i="4"/>
  <c r="F14" i="4"/>
  <c r="G14" i="4"/>
  <c r="B14" i="4"/>
  <c r="F15" i="17" l="1"/>
  <c r="E11" i="19"/>
  <c r="F15" i="20"/>
  <c r="F10" i="13"/>
  <c r="E19" i="9"/>
  <c r="E10" i="10"/>
  <c r="E19" i="11"/>
  <c r="F16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00000000-0006-0000-0E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</text>
    </comment>
  </commentList>
</comments>
</file>

<file path=xl/sharedStrings.xml><?xml version="1.0" encoding="utf-8"?>
<sst xmlns="http://schemas.openxmlformats.org/spreadsheetml/2006/main" count="648" uniqueCount="320">
  <si>
    <t>Подраздел</t>
  </si>
  <si>
    <t>Код строки</t>
  </si>
  <si>
    <t xml:space="preserve">Код по бюджетной классификации Российской Федерации[1] </t>
  </si>
  <si>
    <t>Аналитический код[2]</t>
  </si>
  <si>
    <t>Сумма (руб.) (с точностью до двух знаков после запятой - 0,00)</t>
  </si>
  <si>
    <t>Субсидии на финансовое обеспечение выполнения муниципального задания</t>
  </si>
  <si>
    <t>Субсидии, предоставляемые в соответствии с абзацем вторым пункта 1 статьи 78.1 Бюджетного кодекса РФ </t>
  </si>
  <si>
    <t>Поступления от оказания услуг (выполнения работ) на платной основе и от иной приносящей доход деятельности</t>
  </si>
  <si>
    <t>Остаток средств на начало текущего финансового года[3]</t>
  </si>
  <si>
    <t>x</t>
  </si>
  <si>
    <t>Остаток средств на конец текущего финансового года[4]</t>
  </si>
  <si>
    <t>(1100+1200 + 1300 + 1400 + 1500 + 1900)</t>
  </si>
  <si>
    <t>х</t>
  </si>
  <si>
    <t>в том числе:</t>
  </si>
  <si>
    <t>доходы от собственности, всего</t>
  </si>
  <si>
    <t xml:space="preserve">Доходы от оказания услуг, работ, компенсации затрат учреждений, всего </t>
  </si>
  <si>
    <t>субсидии на финансовое обеспечение выполнения муниципального задания</t>
  </si>
  <si>
    <t>гранты</t>
  </si>
  <si>
    <t xml:space="preserve">доходы, при оказании услуг, выполнении работ за плату сверх установленного муниципального задания </t>
  </si>
  <si>
    <t xml:space="preserve">доходы от иной приносящей доход деятельности, предусмотренной уставом учреждения </t>
  </si>
  <si>
    <t>1213/1</t>
  </si>
  <si>
    <t>прочие доходы</t>
  </si>
  <si>
    <t>1213/2</t>
  </si>
  <si>
    <t>доходы от штрафов, пеней, иных сумм принудительного изъятия, всего</t>
  </si>
  <si>
    <t>безвозмездные денежные поступления</t>
  </si>
  <si>
    <t xml:space="preserve">целевые субсидии </t>
  </si>
  <si>
    <t>благотворительность</t>
  </si>
  <si>
    <t>пожертвования</t>
  </si>
  <si>
    <t>субсидии на осуществление капитальных вложений</t>
  </si>
  <si>
    <t>прочие доходы, всего</t>
  </si>
  <si>
    <t>в том числе: целевые субсидии</t>
  </si>
  <si>
    <t>доходы от операций с активами, всего</t>
  </si>
  <si>
    <t>прочие поступления, всего[5]</t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</si>
  <si>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</si>
  <si>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</si>
  <si>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всего:</t>
  </si>
  <si>
    <t>(2100 + 2200 + 2300 + 2400 + 2500 + 2600)</t>
  </si>
  <si>
    <t>на выплаты персоналу, всего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</si>
  <si>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</si>
  <si>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</si>
  <si>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</si>
  <si>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</si>
  <si>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</si>
  <si>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</si>
  <si>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</si>
  <si>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</si>
  <si>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иные выплаты населению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</si>
  <si>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</si>
  <si>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</si>
  <si>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</si>
  <si>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</si>
  <si>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</si>
  <si>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</si>
  <si>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</si>
  <si>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</si>
  <si>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t>гранты, предоставляемые другим организациям и физическим лицам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</si>
  <si>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</si>
  <si>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</si>
  <si>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расходы на закупку товаров, работ, услуг, всего[6]</t>
  </si>
  <si>
    <t>прочую закупку товаров, работ и услуг, всего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</si>
  <si>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</si>
  <si>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закупку энергетических ресурсов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</si>
  <si>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</si>
  <si>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</si>
  <si>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муниципальными учреждениями</t>
  </si>
  <si>
    <t>специальные расходы</t>
  </si>
  <si>
    <t>Выплаты, уменьшающие доход, всего[7]</t>
  </si>
  <si>
    <t>налог на прибыль[8]</t>
  </si>
  <si>
    <t>налог на добавленную стоимость[9]</t>
  </si>
  <si>
    <t>прочие налоги, уменьшающие доход[10]</t>
  </si>
  <si>
    <t>Прочие выплаты, всего[11]</t>
  </si>
  <si>
    <t>возврат в бюджет средств субсидии</t>
  </si>
  <si>
    <t>№ п/п</t>
  </si>
  <si>
    <t>Наименование показателя</t>
  </si>
  <si>
    <t>Коды строк</t>
  </si>
  <si>
    <t>Год начала закупки</t>
  </si>
  <si>
    <t>Код по бюджетной классификации Российской Федерации</t>
  </si>
  <si>
    <t>Сумма</t>
  </si>
  <si>
    <t>за пределами планового периода</t>
  </si>
  <si>
    <t>Выплаты на закупку товаров, работ, услуг всего[1]</t>
  </si>
  <si>
    <t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223-ФЗ[3]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</si>
  <si>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223-ФЗ[4]</t>
  </si>
  <si>
    <t>в том числе</t>
  </si>
  <si>
    <t>в соответствии с Федеральным законом № 44-ФЗ</t>
  </si>
  <si>
    <t xml:space="preserve">из них </t>
  </si>
  <si>
    <t>26310.1</t>
  </si>
  <si>
    <t>в соответствии с Федеральным законом № 223-ФЗ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</si>
  <si>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223-ФЗ[5]</t>
  </si>
  <si>
    <t>за счет субсидий, предоставляемых на финансовое обеспечение выполнения муниципального задания</t>
  </si>
  <si>
    <t>1.4.1.1</t>
  </si>
  <si>
    <t>1.4.1.2</t>
  </si>
  <si>
    <t>в соответствии с Федеральным законом № 223-ФЗ[6]</t>
  </si>
  <si>
    <t>за счет субсидий, предоставляемых в соответствии с абзацем вторым пункта 1 статьи 78.1 Бюджетного кодекса Российской Федерации</t>
  </si>
  <si>
    <t>1.4.2.1</t>
  </si>
  <si>
    <t>из них</t>
  </si>
  <si>
    <t>26421.1</t>
  </si>
  <si>
    <t>1.4.2.2</t>
  </si>
  <si>
    <t>в соответствии с Федеральным законом № 223-ФЗ[7]</t>
  </si>
  <si>
    <t>за счет субсидий, предоставляемых на осуществление капитальных вложений[8]</t>
  </si>
  <si>
    <t>26430.1</t>
  </si>
  <si>
    <t>за счет прочих источников финансового обеспечения</t>
  </si>
  <si>
    <t>1.4.4.1</t>
  </si>
  <si>
    <t>26441.1</t>
  </si>
  <si>
    <t>1.4.4.2</t>
  </si>
  <si>
    <t>1.4.5.1</t>
  </si>
  <si>
    <t>26451.1</t>
  </si>
  <si>
    <t>1.4.5.2</t>
  </si>
  <si>
    <t>2.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</si>
  <si>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</si>
  <si>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</si>
  <si>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</si>
  <si>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</si>
  <si>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____________________</t>
  </si>
  <si>
    <t xml:space="preserve"> (должность)</t>
  </si>
  <si>
    <t>(подпись)</t>
  </si>
  <si>
    <t>(инициалы и фамилия)</t>
  </si>
  <si>
    <t xml:space="preserve">____________________________                             </t>
  </si>
  <si>
    <t>______________________</t>
  </si>
  <si>
    <t>____________________________</t>
  </si>
  <si>
    <t>«__» ______________ 20__ г.</t>
  </si>
  <si>
    <t xml:space="preserve">Руководитель муниципального учреждения 
(уполномоченное лицо)                 </t>
  </si>
  <si>
    <t>Сведения по выплатам на закупки товаров, работ, услуг</t>
  </si>
  <si>
    <t>Поступления и выплаты</t>
  </si>
  <si>
    <t>Должность</t>
  </si>
  <si>
    <t>Количество штатных единиц</t>
  </si>
  <si>
    <t>Оклад (должностной оклад), руб.</t>
  </si>
  <si>
    <t>Стимулирующие выплаты (указать согласно Положению об оплате труда,</t>
  </si>
  <si>
    <t>№___дата локального правового акта)</t>
  </si>
  <si>
    <t>Выплаты компенсационного характера (указать согласно Положению об оплате труда,</t>
  </si>
  <si>
    <t>№___дата локального правового документа)</t>
  </si>
  <si>
    <t>Уральский коэффициент</t>
  </si>
  <si>
    <t>Итого руб.</t>
  </si>
  <si>
    <t>Начисления на заработную плату</t>
  </si>
  <si>
    <t>ИТОГО</t>
  </si>
  <si>
    <t>Наименование расходов</t>
  </si>
  <si>
    <t>Количество</t>
  </si>
  <si>
    <t>Сумма, рублей</t>
  </si>
  <si>
    <t>(гр.3*гр.4)</t>
  </si>
  <si>
    <t xml:space="preserve">Приложение № 2 </t>
  </si>
  <si>
    <t>к порядку составления и утверждения планов финансово-хозяйственной деятельности муниципальных бюджетных и автономных учреждений Сысертского городского округа»</t>
  </si>
  <si>
    <t>Расчет расходов на выплаты персоналу</t>
  </si>
  <si>
    <t>Налоговая база</t>
  </si>
  <si>
    <t>Ставка налога, %</t>
  </si>
  <si>
    <t>Сумма исчисленного налога, подлежащего уплате, рублей</t>
  </si>
  <si>
    <t>Расчет расходов на уплату налогов, сборов и иных платежей</t>
  </si>
  <si>
    <t>Размер одной выплаты (руб.)</t>
  </si>
  <si>
    <t>Количество выплат в год</t>
  </si>
  <si>
    <t>Общая сумма выплат, рублей</t>
  </si>
  <si>
    <t>Расчет прочих расходов 
(кроме расходов на закупку товаров, работ, услуг)</t>
  </si>
  <si>
    <t>№</t>
  </si>
  <si>
    <t>п/п</t>
  </si>
  <si>
    <t xml:space="preserve">Наименование расходов   </t>
  </si>
  <si>
    <t>Количество номеров</t>
  </si>
  <si>
    <t xml:space="preserve">Количество платежей в год </t>
  </si>
  <si>
    <t>Стоимость за единицу (руб.)</t>
  </si>
  <si>
    <t>(руб.)</t>
  </si>
  <si>
    <t>Расчет расходов на оплату услуг связи</t>
  </si>
  <si>
    <t>Расчет расходов на оплату коммунальных услуг</t>
  </si>
  <si>
    <t xml:space="preserve">Наименование </t>
  </si>
  <si>
    <t>Поставщика/услуг</t>
  </si>
  <si>
    <t xml:space="preserve">Единица   </t>
  </si>
  <si>
    <t>измерения</t>
  </si>
  <si>
    <t>в год (ед.)</t>
  </si>
  <si>
    <t>Тариф</t>
  </si>
  <si>
    <t>(гр.4*гр.5)</t>
  </si>
  <si>
    <t>(ед.)</t>
  </si>
  <si>
    <t>Расчет расходов на содержание имущества</t>
  </si>
  <si>
    <t>Количество работ/услуг</t>
  </si>
  <si>
    <t xml:space="preserve"> (руб.)</t>
  </si>
  <si>
    <t>Средняя стоимость работ/услуг</t>
  </si>
  <si>
    <t>Единица измерения</t>
  </si>
  <si>
    <t>Расчет расходов на оплату прочих работ, услуг</t>
  </si>
  <si>
    <t>Количество договоров/ работ/услуг (ед.)</t>
  </si>
  <si>
    <t xml:space="preserve">Средняя стоимость работ/услуг </t>
  </si>
  <si>
    <t>Средняя стоимость</t>
  </si>
  <si>
    <t>Расчет расходов на приобретение основных средств</t>
  </si>
  <si>
    <t>Расчет расходов на приобретение материальных запасов</t>
  </si>
  <si>
    <t xml:space="preserve">Количество </t>
  </si>
  <si>
    <t>Стоимость</t>
  </si>
  <si>
    <t>Исполнитель                                                                             </t>
  </si>
  <si>
    <r>
      <t>по контрактам (договорам), заключенным до начала текущего финансового года без применения норм </t>
    </r>
    <r>
      <rPr>
        <sz val="9"/>
        <rFont val="Times New Roman"/>
        <family val="1"/>
        <charset val="204"/>
      </rPr>
      <t>Федерального закона от 05.04.2013 № 44-ФЗ «О контрактной системе в сфере закупок товаров, работ, услуг для обеспечения государственных и муниципальных нужд</t>
    </r>
    <r>
      <rPr>
        <sz val="9"/>
        <color theme="1"/>
        <rFont val="Times New Roman"/>
        <family val="1"/>
        <charset val="204"/>
      </rPr>
      <t>« и </t>
    </r>
    <r>
      <rPr>
        <sz val="9"/>
        <rFont val="Times New Roman"/>
        <family val="1"/>
        <charset val="204"/>
      </rPr>
      <t>Федерального закона от 18.07.2011 № 223-ФЗ «О закупках товаров, работ, услуг отдельными видами юридических лиц</t>
    </r>
    <r>
      <rPr>
        <sz val="9"/>
        <color theme="1"/>
        <rFont val="Times New Roman"/>
        <family val="1"/>
        <charset val="204"/>
      </rPr>
      <t>»</t>
    </r>
    <r>
      <rPr>
        <vertAlign val="superscript"/>
        <sz val="9"/>
        <color theme="1"/>
        <rFont val="Times New Roman"/>
        <family val="1"/>
        <charset val="204"/>
      </rPr>
      <t>[2]</t>
    </r>
  </si>
  <si>
    <t>1.1</t>
  </si>
  <si>
    <t>1.2</t>
  </si>
  <si>
    <t>1.3</t>
  </si>
  <si>
    <t>1.3.1</t>
  </si>
  <si>
    <t>1.3.2</t>
  </si>
  <si>
    <t>1.4</t>
  </si>
  <si>
    <t>1.4.1</t>
  </si>
  <si>
    <t>1.4.3</t>
  </si>
  <si>
    <t>1.4.2</t>
  </si>
  <si>
    <t>1.4.4</t>
  </si>
  <si>
    <t>1.4.5</t>
  </si>
  <si>
    <r>
      <t>Доходы, всего</t>
    </r>
    <r>
      <rPr>
        <sz val="9"/>
        <color theme="1"/>
        <rFont val="Times New Roman"/>
        <family val="1"/>
        <charset val="204"/>
      </rPr>
      <t>:</t>
    </r>
  </si>
  <si>
    <t>УТВЕРЖДАЮ</t>
  </si>
  <si>
    <t>(наименование должности уполномоченного лица, утверждающего документ)</t>
  </si>
  <si>
    <t>План</t>
  </si>
  <si>
    <t>КОДЫ</t>
  </si>
  <si>
    <t>Дата</t>
  </si>
  <si>
    <t>По Сводному реестру</t>
  </si>
  <si>
    <t>Глава по БК</t>
  </si>
  <si>
    <t>Орган, осуществляющий</t>
  </si>
  <si>
    <t>Функции и полномочия учредителя</t>
  </si>
  <si>
    <t>ИНН</t>
  </si>
  <si>
    <t>Наименование муниципального учреждения</t>
  </si>
  <si>
    <t>КПП</t>
  </si>
  <si>
    <t>По ОКЕИ</t>
  </si>
  <si>
    <t>Ед. измерения: руб.</t>
  </si>
  <si>
    <t>[1] В случае утверждения Решения о бюджете на текущий финансовый год и плановый период.</t>
  </si>
  <si>
    <t>[2] Указывается дата утверждения Плана.</t>
  </si>
  <si>
    <t xml:space="preserve"> (подпись)</t>
  </si>
  <si>
    <t>(инициалы и подпись)</t>
  </si>
  <si>
    <t>Муниципальное автономное общеобразовательное учреждение "Основная общеобразовательная школа № 11" поселок Большой Исток</t>
  </si>
  <si>
    <t>Учителя</t>
  </si>
  <si>
    <t>Педагогические работники</t>
  </si>
  <si>
    <t>Административный персонал</t>
  </si>
  <si>
    <t>Учебно-вспомогательный персонал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</si>
  <si>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</si>
  <si>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</si>
  <si>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</si>
  <si>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6000000000 244
6000000000 247</t>
  </si>
  <si>
    <t>4 722 700,00
1 614 240,00</t>
  </si>
  <si>
    <t>6020445320 244
6020425320 247</t>
  </si>
  <si>
    <t>6020545400 245
60205L3040 244
6042025880 244</t>
  </si>
  <si>
    <t>Местная телефонная связь</t>
  </si>
  <si>
    <t>Интернет</t>
  </si>
  <si>
    <t>Аварийоное прикрытие</t>
  </si>
  <si>
    <t>месяц</t>
  </si>
  <si>
    <t>Техническое обслуживание и ремонт охранной сигнализации</t>
  </si>
  <si>
    <t>Дератизация, дезинсекция</t>
  </si>
  <si>
    <t>Техническое обслуживание и ремонт пожарной сигнализации Тройка</t>
  </si>
  <si>
    <t>Техническое обслуживание пожарной сигнализации Стрелец</t>
  </si>
  <si>
    <t>Аккарицидная обработка против клещей</t>
  </si>
  <si>
    <t>га</t>
  </si>
  <si>
    <t>Расчет расходов на содержания имущества</t>
  </si>
  <si>
    <t>ед. измерения</t>
  </si>
  <si>
    <t>Кол-во работ, услуг</t>
  </si>
  <si>
    <t xml:space="preserve">Средняя стоимость </t>
  </si>
  <si>
    <t>Техническое обслуживание компьютерной техники</t>
  </si>
  <si>
    <t>договор</t>
  </si>
  <si>
    <t>Радиатор</t>
  </si>
  <si>
    <t>Доска меловая</t>
  </si>
  <si>
    <t>Медицинский осмотр сотрудников</t>
  </si>
  <si>
    <t>Медицинские анализы</t>
  </si>
  <si>
    <t>Хозяйственные товары (салфетки, моющие, туалетная бумага, бумажные полотенца)</t>
  </si>
  <si>
    <t>Электротовары</t>
  </si>
  <si>
    <t xml:space="preserve">Канцелярские товары </t>
  </si>
  <si>
    <t>Материалы для ремонта хоз способом</t>
  </si>
  <si>
    <t>Прочие материалы по накладной</t>
  </si>
  <si>
    <t>чел</t>
  </si>
  <si>
    <t>Исследования СЭС. Производственный контроль</t>
  </si>
  <si>
    <t>Обследования территории на заклещеванность</t>
  </si>
  <si>
    <t>Вневедомственная охрана . Прибытие наряда на обьект</t>
  </si>
  <si>
    <t>Санитарная обработка куллеров воды</t>
  </si>
  <si>
    <t>шт</t>
  </si>
  <si>
    <t>60204W5320</t>
  </si>
  <si>
    <t xml:space="preserve">ФОТ на 2024 год </t>
  </si>
  <si>
    <t>Стимулирующий фонд</t>
  </si>
  <si>
    <t>МОП</t>
  </si>
  <si>
    <t>Организация физической охраны</t>
  </si>
  <si>
    <t>Директор</t>
  </si>
  <si>
    <t>Мансуров С.А.</t>
  </si>
  <si>
    <t xml:space="preserve">Директор </t>
  </si>
  <si>
    <t>ЕМУП Спецавтобаза</t>
  </si>
  <si>
    <t>январь -июнь</t>
  </si>
  <si>
    <t>2 984, 81</t>
  </si>
  <si>
    <t>июль-декабрь</t>
  </si>
  <si>
    <t>ООО Прогресс (вывоз хозйственно-бытовых стоков)</t>
  </si>
  <si>
    <t>Курсы повышения квалификации педагогов</t>
  </si>
  <si>
    <t>Услуги в области информационных технологий, обновление лицензий согласно постановлению 1540 ПП от 18.12.2013</t>
  </si>
  <si>
    <t>Лицензия 1 С-ЭТП Рособнадзор</t>
  </si>
  <si>
    <t>Лицензия на право пользования Vipnet</t>
  </si>
  <si>
    <t>Приобретение учебников согласно федеральному перечню</t>
  </si>
  <si>
    <t>Интерактивная доска</t>
  </si>
  <si>
    <t>Приобретение бланков документов об образовании</t>
  </si>
  <si>
    <t>Всего 15 003 000,00</t>
  </si>
  <si>
    <t>Местный 123 038,50*12=1 476 462,00</t>
  </si>
  <si>
    <t>Увеличение МРОТ 6,5*3000,00*15%*12=269 100,00</t>
  </si>
  <si>
    <t>Замена в отпусках=  15 438,00</t>
  </si>
  <si>
    <t>15 003 000,00 * 30,2% = 4 530 906,00</t>
  </si>
  <si>
    <t>1 761 000,00 * 30,2% = 531 822,00</t>
  </si>
  <si>
    <t>6020425310  119</t>
  </si>
  <si>
    <t xml:space="preserve">МУП ЖКХ Сысертское (питьевая вода) </t>
  </si>
  <si>
    <t>постановление РЭК 06.12.2023  № 220-ПК</t>
  </si>
  <si>
    <t>куб. м</t>
  </si>
  <si>
    <t>Организационный взнос за участие в Открытом турнире по метематическим играм</t>
  </si>
  <si>
    <t xml:space="preserve">            Мансуров С.А.</t>
  </si>
  <si>
    <t xml:space="preserve">Расчет расходов на безвозмездные денежные перечисления </t>
  </si>
  <si>
    <t>6020445310   111</t>
  </si>
  <si>
    <t>602445310   119</t>
  </si>
  <si>
    <t>1401230,13*10,7=14993162,39</t>
  </si>
  <si>
    <t>замена в отпусках 9 837,61</t>
  </si>
  <si>
    <t xml:space="preserve">Приложение № 1 </t>
  </si>
  <si>
    <t>60205L3040</t>
  </si>
  <si>
    <t>60307W5610</t>
  </si>
  <si>
    <t xml:space="preserve">родительская плата </t>
  </si>
  <si>
    <t xml:space="preserve">602042500
</t>
  </si>
  <si>
    <t>0702</t>
  </si>
  <si>
    <t>0709</t>
  </si>
  <si>
    <t>60204W5310</t>
  </si>
  <si>
    <t>Мельникова М.В.</t>
  </si>
  <si>
    <t>С.А. Мансуров</t>
  </si>
  <si>
    <t>602Ю651790</t>
  </si>
  <si>
    <t>602Ю6L3030</t>
  </si>
  <si>
    <t>602Ю650500</t>
  </si>
  <si>
    <t>5 434 800,00
1 679 920,00</t>
  </si>
  <si>
    <t>1 084 800,00
850 000,00</t>
  </si>
  <si>
    <t>2 560 000,00
1 790 000,00
829 920,00</t>
  </si>
  <si>
    <t>Управление образования Администрации Сысертского муниципального округа__________________________</t>
  </si>
  <si>
    <t>к порядку составления и утверждения планов финансово-хозяйственной деятельности муниципальных бюджетных и автономных учреждений Сысертского муниципального округа»</t>
  </si>
  <si>
    <t xml:space="preserve"> Начальник Управления образования Администрации Сысертского муниципального округа _____________________________________</t>
  </si>
  <si>
    <t>602Ю653030</t>
  </si>
  <si>
    <t xml:space="preserve">Исполняющий обязанности  директора </t>
  </si>
  <si>
    <t>компенсация транспортных расходов</t>
  </si>
  <si>
    <t>МАОУ ООШ № 11</t>
  </si>
  <si>
    <t>"12" января 2026 года</t>
  </si>
  <si>
    <t>финансово-хозяйственной деятельности на 2026 год</t>
  </si>
  <si>
    <t>12 января 2026</t>
  </si>
  <si>
    <t>на 2026 г. текущий финансовый год</t>
  </si>
  <si>
    <t>на 2027 г. первый год планового периода</t>
  </si>
  <si>
    <t>на 2028 г. второй год планового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</si>
</sst>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\ &quot;₽&quot;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color rgb="FF44444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u/>
      <sz val="9"/>
      <color theme="10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u/>
      <sz val="11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00B0F0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b/>
      <i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indent="15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/>
    <xf numFmtId="0" fontId="4" fillId="0" borderId="0" xfId="0" applyFont="1"/>
    <xf numFmtId="16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3" fillId="0" borderId="0" xfId="1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13" fillId="0" borderId="0" xfId="1" applyFont="1" applyAlignment="1">
      <alignment horizontal="left" vertical="center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wrapText="1"/>
    </xf>
    <xf numFmtId="49" fontId="6" fillId="0" borderId="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11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indent="15"/>
    </xf>
    <xf numFmtId="0" fontId="6" fillId="0" borderId="0" xfId="0" applyFont="1" applyAlignment="1">
      <alignment horizontal="left" vertical="center" indent="15"/>
    </xf>
    <xf numFmtId="0" fontId="8" fillId="0" borderId="0" xfId="0" applyFont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1" xfId="0" applyFont="1" applyBorder="1"/>
    <xf numFmtId="0" fontId="8" fillId="0" borderId="0" xfId="0" applyFont="1" applyAlignment="1">
      <alignment horizontal="center"/>
    </xf>
    <xf numFmtId="0" fontId="6" fillId="0" borderId="3" xfId="0" applyFont="1" applyBorder="1" applyAlignment="1">
      <alignment horizontal="right" vertical="top" wrapText="1"/>
    </xf>
    <xf numFmtId="4" fontId="16" fillId="0" borderId="3" xfId="0" applyNumberFormat="1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center" wrapText="1"/>
    </xf>
    <xf numFmtId="2" fontId="6" fillId="0" borderId="3" xfId="0" applyNumberFormat="1" applyFont="1" applyBorder="1" applyAlignment="1">
      <alignment vertical="top" wrapText="1"/>
    </xf>
    <xf numFmtId="14" fontId="3" fillId="0" borderId="1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horizontal="right" vertical="top" wrapText="1"/>
    </xf>
    <xf numFmtId="165" fontId="6" fillId="0" borderId="3" xfId="0" applyNumberFormat="1" applyFont="1" applyBorder="1" applyAlignment="1">
      <alignment horizontal="right" vertical="center" wrapText="1"/>
    </xf>
    <xf numFmtId="165" fontId="6" fillId="0" borderId="3" xfId="0" applyNumberFormat="1" applyFont="1" applyBorder="1" applyAlignment="1">
      <alignment horizontal="right"/>
    </xf>
    <xf numFmtId="3" fontId="6" fillId="0" borderId="0" xfId="0" applyNumberFormat="1" applyFont="1" applyAlignment="1">
      <alignment wrapText="1"/>
    </xf>
    <xf numFmtId="0" fontId="0" fillId="0" borderId="0" xfId="0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/>
    </xf>
    <xf numFmtId="3" fontId="8" fillId="0" borderId="0" xfId="0" applyNumberFormat="1" applyFont="1"/>
    <xf numFmtId="1" fontId="8" fillId="0" borderId="0" xfId="0" applyNumberFormat="1" applyFont="1"/>
    <xf numFmtId="165" fontId="8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 wrapText="1"/>
    </xf>
    <xf numFmtId="165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vertical="center" wrapText="1"/>
    </xf>
    <xf numFmtId="3" fontId="8" fillId="0" borderId="3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/>
    <xf numFmtId="4" fontId="8" fillId="0" borderId="0" xfId="0" applyNumberFormat="1" applyFont="1"/>
    <xf numFmtId="4" fontId="8" fillId="0" borderId="3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9" fillId="0" borderId="0" xfId="0" applyFont="1"/>
    <xf numFmtId="4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vertical="top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4" fontId="6" fillId="0" borderId="0" xfId="0" applyNumberFormat="1" applyFont="1" applyAlignment="1">
      <alignment wrapText="1"/>
    </xf>
    <xf numFmtId="0" fontId="6" fillId="2" borderId="3" xfId="0" applyFont="1" applyFill="1" applyBorder="1" applyAlignment="1">
      <alignment horizontal="right" vertical="top" wrapText="1"/>
    </xf>
    <xf numFmtId="4" fontId="6" fillId="2" borderId="3" xfId="0" applyNumberFormat="1" applyFont="1" applyFill="1" applyBorder="1" applyAlignment="1">
      <alignment horizontal="right" vertical="top" wrapText="1"/>
    </xf>
    <xf numFmtId="4" fontId="11" fillId="0" borderId="3" xfId="0" applyNumberFormat="1" applyFont="1" applyBorder="1" applyAlignment="1">
      <alignment horizontal="right" vertical="center" wrapText="1"/>
    </xf>
    <xf numFmtId="4" fontId="20" fillId="0" borderId="0" xfId="0" applyNumberFormat="1" applyFont="1" applyAlignment="1">
      <alignment wrapText="1"/>
    </xf>
    <xf numFmtId="4" fontId="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left" wrapText="1"/>
    </xf>
    <xf numFmtId="0" fontId="22" fillId="0" borderId="3" xfId="0" applyFont="1" applyBorder="1" applyAlignment="1">
      <alignment horizontal="right" vertical="top" wrapText="1"/>
    </xf>
    <xf numFmtId="4" fontId="21" fillId="0" borderId="0" xfId="0" applyNumberFormat="1" applyFont="1" applyAlignment="1">
      <alignment horizontal="right" vertical="top" wrapText="1"/>
    </xf>
    <xf numFmtId="4" fontId="13" fillId="0" borderId="0" xfId="1" applyNumberFormat="1" applyFont="1" applyAlignment="1">
      <alignment horizontal="justify" vertical="center" wrapText="1"/>
    </xf>
    <xf numFmtId="164" fontId="6" fillId="0" borderId="0" xfId="0" applyNumberFormat="1" applyFont="1" applyAlignment="1">
      <alignment wrapText="1"/>
    </xf>
    <xf numFmtId="0" fontId="14" fillId="0" borderId="3" xfId="0" applyFont="1" applyBorder="1" applyAlignment="1">
      <alignment horizontal="right" vertical="top" wrapText="1"/>
    </xf>
    <xf numFmtId="0" fontId="14" fillId="0" borderId="3" xfId="0" applyFont="1" applyBorder="1" applyAlignment="1">
      <alignment horizontal="right" vertical="center" wrapText="1"/>
    </xf>
    <xf numFmtId="0" fontId="14" fillId="0" borderId="3" xfId="0" applyFont="1" applyBorder="1" applyAlignment="1">
      <alignment vertical="center" wrapText="1"/>
    </xf>
    <xf numFmtId="0" fontId="6" fillId="2" borderId="3" xfId="0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top" wrapText="1"/>
    </xf>
    <xf numFmtId="4" fontId="16" fillId="0" borderId="3" xfId="0" applyNumberFormat="1" applyFont="1" applyBorder="1" applyAlignment="1">
      <alignment vertical="top" wrapText="1"/>
    </xf>
    <xf numFmtId="4" fontId="16" fillId="2" borderId="3" xfId="0" applyNumberFormat="1" applyFont="1" applyFill="1" applyBorder="1" applyAlignment="1">
      <alignment vertical="top" wrapText="1"/>
    </xf>
    <xf numFmtId="4" fontId="11" fillId="0" borderId="3" xfId="0" applyNumberFormat="1" applyFont="1" applyBorder="1" applyAlignment="1">
      <alignment horizontal="right" vertical="top" wrapText="1"/>
    </xf>
    <xf numFmtId="0" fontId="6" fillId="2" borderId="3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11" fillId="0" borderId="3" xfId="0" applyNumberFormat="1" applyFont="1" applyBorder="1" applyAlignment="1">
      <alignment vertical="top" wrapText="1"/>
    </xf>
    <xf numFmtId="164" fontId="6" fillId="0" borderId="3" xfId="0" applyNumberFormat="1" applyFont="1" applyBorder="1" applyAlignment="1">
      <alignment horizontal="right" vertical="top" wrapText="1"/>
    </xf>
    <xf numFmtId="4" fontId="6" fillId="2" borderId="3" xfId="0" applyNumberFormat="1" applyFont="1" applyFill="1" applyBorder="1" applyAlignment="1">
      <alignment vertical="top" wrapText="1"/>
    </xf>
    <xf numFmtId="2" fontId="6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8" fillId="0" borderId="2" xfId="0" applyFont="1" applyBorder="1" applyAlignment="1">
      <alignment horizontal="right" vertical="center" wrapText="1"/>
    </xf>
    <xf numFmtId="165" fontId="16" fillId="0" borderId="0" xfId="0" applyNumberFormat="1" applyFont="1" applyAlignment="1">
      <alignment vertical="top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4" fontId="16" fillId="0" borderId="3" xfId="0" applyNumberFormat="1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4" fontId="16" fillId="2" borderId="3" xfId="0" applyNumberFormat="1" applyFont="1" applyFill="1" applyBorder="1" applyAlignment="1">
      <alignment vertical="top" wrapText="1"/>
    </xf>
    <xf numFmtId="0" fontId="16" fillId="2" borderId="3" xfId="0" applyFont="1" applyFill="1" applyBorder="1" applyAlignment="1">
      <alignment vertical="top" wrapText="1"/>
    </xf>
    <xf numFmtId="4" fontId="11" fillId="0" borderId="3" xfId="0" applyNumberFormat="1" applyFont="1" applyBorder="1" applyAlignment="1">
      <alignment horizontal="right" vertical="top" wrapText="1"/>
    </xf>
    <xf numFmtId="0" fontId="6" fillId="2" borderId="3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14" fillId="0" borderId="3" xfId="0" applyFont="1" applyBorder="1" applyAlignment="1">
      <alignment vertical="top" wrapText="1"/>
    </xf>
    <xf numFmtId="4" fontId="11" fillId="0" borderId="3" xfId="0" applyNumberFormat="1" applyFont="1" applyBorder="1" applyAlignment="1">
      <alignment vertical="top" wrapText="1"/>
    </xf>
    <xf numFmtId="0" fontId="6" fillId="0" borderId="3" xfId="0" applyFont="1" applyBorder="1" applyAlignment="1">
      <alignment wrapText="1"/>
    </xf>
    <xf numFmtId="4" fontId="23" fillId="0" borderId="3" xfId="0" applyNumberFormat="1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0" fontId="10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8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opLeftCell="A19" workbookViewId="0">
      <selection activeCell="A32" sqref="A31:A32"/>
    </sheetView>
  </sheetViews>
  <sheetFormatPr defaultColWidth="9.140625" defaultRowHeight="15" x14ac:dyDescent="0.25"/>
  <cols>
    <col min="1" max="1" width="41.28515625" style="14" customWidth="1"/>
    <col min="2" max="2" width="25.7109375" style="14" customWidth="1"/>
    <col min="3" max="3" width="19.7109375" style="14" customWidth="1"/>
    <col min="4" max="16384" width="9.140625" style="14"/>
  </cols>
  <sheetData>
    <row r="1" spans="1:19" ht="15.75" x14ac:dyDescent="0.25">
      <c r="B1" s="113" t="s">
        <v>291</v>
      </c>
      <c r="C1" s="113"/>
    </row>
    <row r="2" spans="1:19" ht="82.5" customHeight="1" x14ac:dyDescent="0.25">
      <c r="B2" s="114" t="s">
        <v>308</v>
      </c>
      <c r="C2" s="114"/>
    </row>
    <row r="3" spans="1:19" ht="6.75" customHeight="1" x14ac:dyDescent="0.3">
      <c r="A3" s="6"/>
      <c r="B3"/>
      <c r="C3"/>
    </row>
    <row r="4" spans="1:19" x14ac:dyDescent="0.25">
      <c r="B4" s="69" t="s">
        <v>193</v>
      </c>
      <c r="C4"/>
      <c r="S4" s="35"/>
    </row>
    <row r="5" spans="1:19" ht="14.45" x14ac:dyDescent="0.3">
      <c r="B5"/>
      <c r="C5"/>
    </row>
    <row r="6" spans="1:19" ht="66.75" customHeight="1" x14ac:dyDescent="0.25">
      <c r="B6" s="115" t="s">
        <v>309</v>
      </c>
      <c r="C6" s="116"/>
      <c r="Q6" s="28"/>
    </row>
    <row r="7" spans="1:19" ht="15.75" customHeight="1" x14ac:dyDescent="0.25">
      <c r="B7" s="117" t="s">
        <v>194</v>
      </c>
      <c r="C7" s="117"/>
      <c r="Q7" s="28"/>
    </row>
    <row r="8" spans="1:19" x14ac:dyDescent="0.25">
      <c r="B8" s="14" t="s">
        <v>112</v>
      </c>
      <c r="C8" s="77" t="s">
        <v>300</v>
      </c>
      <c r="Q8" s="28"/>
    </row>
    <row r="9" spans="1:19" ht="14.25" customHeight="1" x14ac:dyDescent="0.25">
      <c r="B9" s="76" t="s">
        <v>209</v>
      </c>
      <c r="C9" s="76" t="s">
        <v>210</v>
      </c>
      <c r="Q9" s="5"/>
    </row>
    <row r="10" spans="1:19" ht="9.75" customHeight="1" x14ac:dyDescent="0.3">
      <c r="B10"/>
      <c r="C10"/>
      <c r="Q10" s="5"/>
    </row>
    <row r="11" spans="1:19" x14ac:dyDescent="0.25">
      <c r="B11" s="118" t="s">
        <v>314</v>
      </c>
      <c r="C11" s="118"/>
      <c r="Q11" s="29"/>
    </row>
    <row r="12" spans="1:19" ht="13.9" x14ac:dyDescent="0.25">
      <c r="Q12" s="29"/>
    </row>
    <row r="13" spans="1:19" x14ac:dyDescent="0.25">
      <c r="A13" s="121" t="s">
        <v>195</v>
      </c>
      <c r="B13" s="121"/>
      <c r="C13" s="121"/>
      <c r="Q13" s="29"/>
    </row>
    <row r="14" spans="1:19" ht="15" customHeight="1" x14ac:dyDescent="0.25">
      <c r="A14" s="121" t="s">
        <v>315</v>
      </c>
      <c r="B14" s="121"/>
      <c r="C14" s="121"/>
    </row>
    <row r="15" spans="1:19" ht="13.9" x14ac:dyDescent="0.25">
      <c r="A15" s="118"/>
      <c r="B15" s="118"/>
      <c r="C15" s="118"/>
    </row>
    <row r="16" spans="1:19" ht="9" customHeight="1" x14ac:dyDescent="0.25">
      <c r="A16" s="37"/>
      <c r="B16" s="37"/>
      <c r="C16" s="37"/>
    </row>
    <row r="17" spans="1:3" ht="13.9" hidden="1" x14ac:dyDescent="0.25">
      <c r="A17" s="37"/>
      <c r="B17" s="37"/>
      <c r="C17" s="37"/>
    </row>
    <row r="18" spans="1:3" ht="13.9" x14ac:dyDescent="0.25">
      <c r="A18" s="122"/>
      <c r="B18" s="122"/>
      <c r="C18" s="122"/>
    </row>
    <row r="19" spans="1:3" ht="15.75" thickBot="1" x14ac:dyDescent="0.3">
      <c r="A19" s="123" t="s">
        <v>316</v>
      </c>
      <c r="B19" s="123"/>
      <c r="C19" s="33" t="s">
        <v>196</v>
      </c>
    </row>
    <row r="20" spans="1:3" ht="15.75" thickBot="1" x14ac:dyDescent="0.3">
      <c r="A20" s="30"/>
      <c r="B20" s="31" t="s">
        <v>197</v>
      </c>
      <c r="C20" s="42">
        <v>46034</v>
      </c>
    </row>
    <row r="21" spans="1:3" ht="15.75" thickBot="1" x14ac:dyDescent="0.3">
      <c r="A21" s="30"/>
      <c r="B21" s="32"/>
      <c r="C21" s="34"/>
    </row>
    <row r="22" spans="1:3" ht="15.75" thickBot="1" x14ac:dyDescent="0.3">
      <c r="A22" s="30"/>
      <c r="B22" s="31" t="s">
        <v>198</v>
      </c>
      <c r="C22" s="34"/>
    </row>
    <row r="23" spans="1:3" ht="15.75" thickBot="1" x14ac:dyDescent="0.3">
      <c r="A23" s="30"/>
      <c r="B23" s="32"/>
      <c r="C23" s="34"/>
    </row>
    <row r="24" spans="1:3" ht="15.75" thickBot="1" x14ac:dyDescent="0.3">
      <c r="A24" s="30"/>
      <c r="B24" s="31" t="s">
        <v>199</v>
      </c>
      <c r="C24" s="34"/>
    </row>
    <row r="25" spans="1:3" ht="15.75" thickBot="1" x14ac:dyDescent="0.3">
      <c r="A25" s="30" t="s">
        <v>200</v>
      </c>
      <c r="B25" s="124" t="s">
        <v>198</v>
      </c>
      <c r="C25" s="120"/>
    </row>
    <row r="26" spans="1:3" ht="15.75" thickBot="1" x14ac:dyDescent="0.3">
      <c r="A26" s="30" t="s">
        <v>201</v>
      </c>
      <c r="B26" s="124"/>
      <c r="C26" s="120"/>
    </row>
    <row r="27" spans="1:3" ht="45.75" thickBot="1" x14ac:dyDescent="0.3">
      <c r="A27" s="30" t="s">
        <v>307</v>
      </c>
      <c r="B27" s="124"/>
      <c r="C27" s="120"/>
    </row>
    <row r="28" spans="1:3" ht="15.75" thickBot="1" x14ac:dyDescent="0.3">
      <c r="A28" s="30"/>
      <c r="B28" s="31" t="s">
        <v>202</v>
      </c>
      <c r="C28" s="34">
        <v>6652009367</v>
      </c>
    </row>
    <row r="29" spans="1:3" ht="15.75" thickBot="1" x14ac:dyDescent="0.3">
      <c r="A29" s="30"/>
      <c r="B29" s="32"/>
      <c r="C29" s="34"/>
    </row>
    <row r="30" spans="1:3" ht="15.75" thickBot="1" x14ac:dyDescent="0.3">
      <c r="A30" s="30" t="s">
        <v>203</v>
      </c>
      <c r="B30" s="119"/>
      <c r="C30" s="120"/>
    </row>
    <row r="31" spans="1:3" ht="60.75" thickBot="1" x14ac:dyDescent="0.3">
      <c r="A31" s="30" t="s">
        <v>211</v>
      </c>
      <c r="B31" s="119"/>
      <c r="C31" s="120"/>
    </row>
    <row r="32" spans="1:3" ht="15.75" thickBot="1" x14ac:dyDescent="0.3">
      <c r="A32" s="30"/>
      <c r="B32" s="31" t="s">
        <v>204</v>
      </c>
      <c r="C32" s="34">
        <v>668501001</v>
      </c>
    </row>
    <row r="33" spans="1:3" ht="15.75" thickBot="1" x14ac:dyDescent="0.3">
      <c r="A33" s="30"/>
      <c r="B33" s="31" t="s">
        <v>205</v>
      </c>
      <c r="C33" s="36">
        <v>383</v>
      </c>
    </row>
    <row r="34" spans="1:3" x14ac:dyDescent="0.25">
      <c r="A34" s="30" t="s">
        <v>206</v>
      </c>
      <c r="B34" s="30"/>
      <c r="C34" s="30"/>
    </row>
    <row r="36" spans="1:3" ht="10.5" customHeight="1" x14ac:dyDescent="0.25"/>
    <row r="37" spans="1:3" ht="16.5" x14ac:dyDescent="0.25">
      <c r="A37" s="15" t="s">
        <v>207</v>
      </c>
    </row>
    <row r="38" spans="1:3" ht="16.5" x14ac:dyDescent="0.25">
      <c r="A38" s="15" t="s">
        <v>208</v>
      </c>
    </row>
  </sheetData>
  <mergeCells count="14">
    <mergeCell ref="B30:B31"/>
    <mergeCell ref="C30:C31"/>
    <mergeCell ref="A13:C13"/>
    <mergeCell ref="A14:C14"/>
    <mergeCell ref="A15:C15"/>
    <mergeCell ref="A18:C18"/>
    <mergeCell ref="A19:B19"/>
    <mergeCell ref="B25:B27"/>
    <mergeCell ref="C25:C27"/>
    <mergeCell ref="B1:C1"/>
    <mergeCell ref="B2:C2"/>
    <mergeCell ref="B6:C6"/>
    <mergeCell ref="B7:C7"/>
    <mergeCell ref="B11:C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21"/>
  <sheetViews>
    <sheetView workbookViewId="0">
      <selection activeCell="F10" sqref="F10"/>
    </sheetView>
  </sheetViews>
  <sheetFormatPr defaultRowHeight="15" x14ac:dyDescent="0.25"/>
  <cols>
    <col min="2" max="2" width="25.85546875" customWidth="1"/>
    <col min="3" max="3" width="12.28515625" customWidth="1"/>
    <col min="4" max="4" width="17.5703125" customWidth="1"/>
    <col min="5" max="5" width="17.7109375" customWidth="1"/>
    <col min="6" max="6" width="17" customWidth="1"/>
  </cols>
  <sheetData>
    <row r="1" spans="1:16" x14ac:dyDescent="0.25">
      <c r="D1" s="161"/>
      <c r="E1" s="161"/>
      <c r="L1" s="1"/>
      <c r="M1" s="1"/>
      <c r="N1" s="1"/>
    </row>
    <row r="2" spans="1:16" ht="71.25" customHeight="1" x14ac:dyDescent="0.25">
      <c r="D2" s="162"/>
      <c r="E2" s="162"/>
      <c r="L2" s="1"/>
      <c r="M2" s="1"/>
      <c r="N2" s="1"/>
    </row>
    <row r="3" spans="1:16" x14ac:dyDescent="0.25">
      <c r="B3" s="14"/>
      <c r="C3" s="14"/>
      <c r="D3" s="14"/>
      <c r="E3" s="14"/>
      <c r="F3" s="14"/>
      <c r="L3" s="1"/>
      <c r="M3" s="1"/>
      <c r="N3" s="1"/>
      <c r="O3" s="1"/>
      <c r="P3" s="1"/>
    </row>
    <row r="4" spans="1:16" x14ac:dyDescent="0.25">
      <c r="A4" s="14"/>
      <c r="B4" s="159" t="s">
        <v>166</v>
      </c>
      <c r="C4" s="159"/>
      <c r="D4" s="159"/>
      <c r="E4" s="159"/>
      <c r="F4" s="14"/>
      <c r="P4" s="1"/>
    </row>
    <row r="5" spans="1:16" ht="16.5" customHeight="1" x14ac:dyDescent="0.25">
      <c r="A5" s="14"/>
      <c r="B5" s="51"/>
      <c r="C5" s="14"/>
      <c r="D5" s="14"/>
      <c r="E5" s="14"/>
      <c r="F5" s="52">
        <v>6020425320</v>
      </c>
    </row>
    <row r="6" spans="1:16" ht="45" x14ac:dyDescent="0.25">
      <c r="A6" s="55" t="s">
        <v>149</v>
      </c>
      <c r="B6" s="163" t="s">
        <v>134</v>
      </c>
      <c r="C6" s="172" t="s">
        <v>170</v>
      </c>
      <c r="D6" s="55" t="s">
        <v>167</v>
      </c>
      <c r="E6" s="55" t="s">
        <v>169</v>
      </c>
      <c r="F6" s="55" t="s">
        <v>136</v>
      </c>
    </row>
    <row r="7" spans="1:16" x14ac:dyDescent="0.25">
      <c r="A7" s="56" t="s">
        <v>150</v>
      </c>
      <c r="B7" s="163"/>
      <c r="C7" s="173"/>
      <c r="D7" s="56" t="s">
        <v>165</v>
      </c>
      <c r="E7" s="56" t="s">
        <v>168</v>
      </c>
      <c r="F7" s="56" t="s">
        <v>164</v>
      </c>
    </row>
    <row r="8" spans="1:16" x14ac:dyDescent="0.25">
      <c r="A8" s="56">
        <v>1</v>
      </c>
      <c r="B8" s="56">
        <v>2</v>
      </c>
      <c r="C8" s="56">
        <v>3</v>
      </c>
      <c r="D8" s="56">
        <v>4</v>
      </c>
      <c r="E8" s="56">
        <v>5</v>
      </c>
      <c r="F8" s="57">
        <v>6</v>
      </c>
    </row>
    <row r="9" spans="1:16" ht="26.25" customHeight="1" x14ac:dyDescent="0.25">
      <c r="A9" s="54">
        <v>1</v>
      </c>
      <c r="B9" s="54" t="s">
        <v>225</v>
      </c>
      <c r="C9" s="54" t="s">
        <v>226</v>
      </c>
      <c r="D9" s="54">
        <v>12</v>
      </c>
      <c r="E9" s="53">
        <v>1971.1</v>
      </c>
      <c r="F9" s="59">
        <f>D9*E9</f>
        <v>23653.199999999997</v>
      </c>
    </row>
    <row r="10" spans="1:16" ht="45" x14ac:dyDescent="0.25">
      <c r="A10" s="54">
        <v>2</v>
      </c>
      <c r="B10" s="54" t="s">
        <v>227</v>
      </c>
      <c r="C10" s="54" t="s">
        <v>226</v>
      </c>
      <c r="D10" s="54">
        <v>12</v>
      </c>
      <c r="E10" s="53">
        <v>800</v>
      </c>
      <c r="F10" s="59">
        <f t="shared" ref="F10:F15" si="0">D10*E10</f>
        <v>9600</v>
      </c>
    </row>
    <row r="11" spans="1:16" x14ac:dyDescent="0.25">
      <c r="A11" s="54">
        <v>3</v>
      </c>
      <c r="B11" s="54" t="s">
        <v>228</v>
      </c>
      <c r="C11" s="54" t="s">
        <v>226</v>
      </c>
      <c r="D11" s="54">
        <v>6</v>
      </c>
      <c r="E11" s="53">
        <v>2200</v>
      </c>
      <c r="F11" s="59">
        <f t="shared" si="0"/>
        <v>13200</v>
      </c>
    </row>
    <row r="12" spans="1:16" x14ac:dyDescent="0.25">
      <c r="A12" s="54"/>
      <c r="B12" s="54"/>
      <c r="C12" s="54"/>
      <c r="D12" s="54">
        <v>6</v>
      </c>
      <c r="E12" s="53">
        <v>5700</v>
      </c>
      <c r="F12" s="59">
        <f t="shared" si="0"/>
        <v>34200</v>
      </c>
    </row>
    <row r="13" spans="1:16" ht="60" x14ac:dyDescent="0.25">
      <c r="A13" s="54">
        <v>5</v>
      </c>
      <c r="B13" s="54" t="s">
        <v>229</v>
      </c>
      <c r="C13" s="54" t="s">
        <v>226</v>
      </c>
      <c r="D13" s="54">
        <v>12</v>
      </c>
      <c r="E13" s="53">
        <v>2343</v>
      </c>
      <c r="F13" s="59">
        <f t="shared" si="0"/>
        <v>28116</v>
      </c>
    </row>
    <row r="14" spans="1:16" ht="45" x14ac:dyDescent="0.25">
      <c r="A14" s="54">
        <v>6</v>
      </c>
      <c r="B14" s="54" t="s">
        <v>230</v>
      </c>
      <c r="C14" s="54" t="s">
        <v>226</v>
      </c>
      <c r="D14" s="54">
        <v>12</v>
      </c>
      <c r="E14" s="53">
        <v>2750</v>
      </c>
      <c r="F14" s="59">
        <f t="shared" si="0"/>
        <v>33000</v>
      </c>
    </row>
    <row r="15" spans="1:16" ht="30" x14ac:dyDescent="0.25">
      <c r="A15" s="54">
        <v>7</v>
      </c>
      <c r="B15" s="54" t="s">
        <v>231</v>
      </c>
      <c r="C15" s="54" t="s">
        <v>232</v>
      </c>
      <c r="D15" s="54">
        <v>1</v>
      </c>
      <c r="E15" s="53">
        <v>2000</v>
      </c>
      <c r="F15" s="59">
        <f t="shared" si="0"/>
        <v>2000</v>
      </c>
    </row>
    <row r="16" spans="1:16" x14ac:dyDescent="0.25">
      <c r="A16" s="60"/>
      <c r="B16" s="60" t="s">
        <v>133</v>
      </c>
      <c r="C16" s="58"/>
      <c r="D16" s="54">
        <f>SUM(D9:D15)</f>
        <v>61</v>
      </c>
      <c r="E16" s="59">
        <f>SUM(E9:E15)</f>
        <v>17764.099999999999</v>
      </c>
      <c r="F16" s="59">
        <f>SUM(F9:F15)</f>
        <v>143769.20000000001</v>
      </c>
    </row>
    <row r="17" spans="1:6" x14ac:dyDescent="0.25">
      <c r="A17" s="14"/>
      <c r="B17" s="14"/>
      <c r="C17" s="14"/>
      <c r="D17" s="14"/>
      <c r="E17" s="14"/>
      <c r="F17" s="14"/>
    </row>
    <row r="18" spans="1:6" x14ac:dyDescent="0.25">
      <c r="A18" s="14"/>
      <c r="B18" s="14"/>
      <c r="C18" s="14"/>
      <c r="D18" s="14"/>
      <c r="E18" s="14"/>
      <c r="F18" s="14"/>
    </row>
    <row r="19" spans="1:6" x14ac:dyDescent="0.25">
      <c r="A19" s="14"/>
      <c r="B19" s="14"/>
      <c r="C19" s="14"/>
      <c r="D19" s="14"/>
      <c r="E19" s="14"/>
      <c r="F19" s="14"/>
    </row>
    <row r="20" spans="1:6" x14ac:dyDescent="0.25">
      <c r="A20" s="14"/>
      <c r="B20" s="14" t="s">
        <v>261</v>
      </c>
      <c r="C20" s="14"/>
      <c r="D20" s="14"/>
      <c r="E20" s="14" t="s">
        <v>260</v>
      </c>
      <c r="F20" s="14"/>
    </row>
    <row r="21" spans="1:6" x14ac:dyDescent="0.25">
      <c r="A21" s="14"/>
      <c r="B21" s="14"/>
      <c r="C21" s="14"/>
      <c r="D21" s="14"/>
      <c r="E21" s="14"/>
      <c r="F21" s="14"/>
    </row>
  </sheetData>
  <mergeCells count="5">
    <mergeCell ref="D1:E1"/>
    <mergeCell ref="D2:E2"/>
    <mergeCell ref="B4:E4"/>
    <mergeCell ref="B6:B7"/>
    <mergeCell ref="C6:C7"/>
  </mergeCells>
  <pageMargins left="0.17" right="0.17" top="0.75" bottom="0.28999999999999998" header="0.3" footer="0.3"/>
  <pageSetup paperSize="9" fitToHeight="0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18"/>
  <sheetViews>
    <sheetView workbookViewId="0">
      <selection activeCell="N12" sqref="N12"/>
    </sheetView>
  </sheetViews>
  <sheetFormatPr defaultRowHeight="15" x14ac:dyDescent="0.25"/>
  <cols>
    <col min="2" max="2" width="25.85546875" customWidth="1"/>
    <col min="3" max="3" width="12.28515625" customWidth="1"/>
    <col min="4" max="4" width="19.140625" customWidth="1"/>
    <col min="5" max="5" width="17.7109375" customWidth="1"/>
    <col min="6" max="6" width="17" customWidth="1"/>
  </cols>
  <sheetData>
    <row r="1" spans="1:16" x14ac:dyDescent="0.25">
      <c r="D1" s="161"/>
      <c r="E1" s="161"/>
      <c r="L1" s="1"/>
      <c r="M1" s="1"/>
      <c r="N1" s="1"/>
    </row>
    <row r="2" spans="1:16" ht="71.25" customHeight="1" x14ac:dyDescent="0.25">
      <c r="D2" s="162"/>
      <c r="E2" s="162"/>
      <c r="L2" s="1"/>
      <c r="M2" s="1"/>
      <c r="N2" s="1"/>
    </row>
    <row r="3" spans="1:16" x14ac:dyDescent="0.25">
      <c r="B3" s="14"/>
      <c r="C3" s="14"/>
      <c r="D3" s="14"/>
      <c r="E3" s="14"/>
      <c r="F3" s="14"/>
      <c r="G3" s="14"/>
      <c r="L3" s="1"/>
      <c r="M3" s="1"/>
      <c r="N3" s="1"/>
      <c r="O3" s="1"/>
      <c r="P3" s="1"/>
    </row>
    <row r="4" spans="1:16" ht="18.75" x14ac:dyDescent="0.25">
      <c r="B4" s="160" t="s">
        <v>171</v>
      </c>
      <c r="C4" s="160"/>
      <c r="D4" s="160"/>
      <c r="E4" s="160"/>
      <c r="F4" s="14"/>
      <c r="G4" s="14"/>
      <c r="P4" s="1"/>
    </row>
    <row r="5" spans="1:16" ht="16.5" customHeight="1" x14ac:dyDescent="0.25">
      <c r="B5" s="14"/>
      <c r="C5" s="14"/>
      <c r="D5" s="14"/>
      <c r="E5" s="14"/>
      <c r="F5" s="14">
        <v>6020425320</v>
      </c>
      <c r="G5" s="14"/>
    </row>
    <row r="6" spans="1:16" ht="24" x14ac:dyDescent="0.25">
      <c r="A6" s="13" t="s">
        <v>149</v>
      </c>
      <c r="B6" s="139" t="s">
        <v>134</v>
      </c>
      <c r="C6" s="129" t="s">
        <v>170</v>
      </c>
      <c r="D6" s="139" t="s">
        <v>172</v>
      </c>
      <c r="E6" s="13" t="s">
        <v>173</v>
      </c>
      <c r="F6" s="13" t="s">
        <v>136</v>
      </c>
      <c r="G6" s="14"/>
    </row>
    <row r="7" spans="1:16" x14ac:dyDescent="0.25">
      <c r="A7" s="11" t="s">
        <v>150</v>
      </c>
      <c r="B7" s="139"/>
      <c r="C7" s="130"/>
      <c r="D7" s="139"/>
      <c r="E7" s="11" t="s">
        <v>155</v>
      </c>
      <c r="F7" s="11" t="s">
        <v>164</v>
      </c>
      <c r="G7" s="14"/>
    </row>
    <row r="8" spans="1:16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2">
        <v>6</v>
      </c>
      <c r="G8" s="14"/>
    </row>
    <row r="9" spans="1:16" ht="24" x14ac:dyDescent="0.25">
      <c r="A9" s="7">
        <v>1</v>
      </c>
      <c r="B9" s="7" t="s">
        <v>241</v>
      </c>
      <c r="C9" s="7" t="s">
        <v>248</v>
      </c>
      <c r="D9" s="7">
        <v>30</v>
      </c>
      <c r="E9" s="45">
        <v>4000</v>
      </c>
      <c r="F9" s="44">
        <f t="shared" ref="F9:F14" si="0">D9*E9</f>
        <v>120000</v>
      </c>
      <c r="G9" s="14"/>
      <c r="H9">
        <v>165492.44</v>
      </c>
    </row>
    <row r="10" spans="1:16" x14ac:dyDescent="0.25">
      <c r="A10" s="7">
        <v>2</v>
      </c>
      <c r="B10" s="7" t="s">
        <v>242</v>
      </c>
      <c r="C10" s="7" t="s">
        <v>248</v>
      </c>
      <c r="D10" s="7">
        <v>30</v>
      </c>
      <c r="E10" s="45">
        <v>539.65</v>
      </c>
      <c r="F10" s="44">
        <f t="shared" si="0"/>
        <v>16189.5</v>
      </c>
      <c r="G10" s="14"/>
      <c r="H10">
        <v>201687.46</v>
      </c>
    </row>
    <row r="11" spans="1:16" ht="24" x14ac:dyDescent="0.25">
      <c r="A11" s="7">
        <v>3</v>
      </c>
      <c r="B11" s="7" t="s">
        <v>249</v>
      </c>
      <c r="C11" s="7" t="s">
        <v>238</v>
      </c>
      <c r="D11" s="7">
        <v>1</v>
      </c>
      <c r="E11" s="45">
        <v>43939</v>
      </c>
      <c r="F11" s="44">
        <f t="shared" si="0"/>
        <v>43939</v>
      </c>
      <c r="G11" s="14"/>
      <c r="H11">
        <v>120000</v>
      </c>
    </row>
    <row r="12" spans="1:16" ht="24" x14ac:dyDescent="0.25">
      <c r="A12" s="7">
        <v>4</v>
      </c>
      <c r="B12" s="7" t="s">
        <v>250</v>
      </c>
      <c r="C12" s="7"/>
      <c r="D12" s="7">
        <v>1</v>
      </c>
      <c r="E12" s="45">
        <v>1700</v>
      </c>
      <c r="F12" s="44">
        <f t="shared" si="0"/>
        <v>1700</v>
      </c>
      <c r="G12" s="14"/>
      <c r="H12">
        <v>236970.9</v>
      </c>
    </row>
    <row r="13" spans="1:16" ht="24" x14ac:dyDescent="0.25">
      <c r="A13" s="7">
        <v>5</v>
      </c>
      <c r="B13" s="7" t="s">
        <v>251</v>
      </c>
      <c r="C13" s="7" t="s">
        <v>226</v>
      </c>
      <c r="D13" s="7">
        <v>12</v>
      </c>
      <c r="E13" s="53">
        <v>3295.2</v>
      </c>
      <c r="F13" s="44">
        <f t="shared" si="0"/>
        <v>39542.399999999994</v>
      </c>
      <c r="G13" s="14"/>
      <c r="H13">
        <v>143769.20000000001</v>
      </c>
    </row>
    <row r="14" spans="1:16" ht="24" x14ac:dyDescent="0.25">
      <c r="A14" s="7">
        <v>6</v>
      </c>
      <c r="B14" s="7" t="s">
        <v>252</v>
      </c>
      <c r="C14" s="7" t="s">
        <v>253</v>
      </c>
      <c r="D14" s="7">
        <v>12</v>
      </c>
      <c r="E14" s="53">
        <v>1300</v>
      </c>
      <c r="F14" s="44">
        <f t="shared" si="0"/>
        <v>15600</v>
      </c>
      <c r="G14" s="14"/>
      <c r="H14">
        <v>37080</v>
      </c>
    </row>
    <row r="15" spans="1:16" x14ac:dyDescent="0.25">
      <c r="A15" s="8"/>
      <c r="B15" s="8" t="s">
        <v>133</v>
      </c>
      <c r="C15" s="7"/>
      <c r="D15" s="7">
        <f>SUM(D9:D14)</f>
        <v>86</v>
      </c>
      <c r="E15" s="44">
        <f>SUM(E9:E14)</f>
        <v>54773.85</v>
      </c>
      <c r="F15" s="44">
        <f>SUM(F9:F14)</f>
        <v>236970.9</v>
      </c>
      <c r="G15" s="14"/>
      <c r="H15">
        <f>SUM(H9:H14)</f>
        <v>905000</v>
      </c>
    </row>
    <row r="16" spans="1:16" x14ac:dyDescent="0.25">
      <c r="B16" s="14"/>
      <c r="C16" s="14"/>
      <c r="D16" s="14"/>
      <c r="E16" s="14"/>
      <c r="F16" s="14"/>
      <c r="G16" s="14"/>
    </row>
    <row r="17" spans="2:7" x14ac:dyDescent="0.25">
      <c r="B17" s="14"/>
      <c r="C17" s="14"/>
      <c r="D17" s="14"/>
      <c r="E17" s="14"/>
      <c r="F17" s="14"/>
      <c r="G17" s="14"/>
    </row>
    <row r="18" spans="2:7" x14ac:dyDescent="0.25">
      <c r="B18" s="14" t="s">
        <v>259</v>
      </c>
      <c r="C18" s="14"/>
      <c r="D18" s="14"/>
      <c r="E18" s="14" t="s">
        <v>260</v>
      </c>
      <c r="F18" s="14"/>
      <c r="G18" s="14"/>
    </row>
  </sheetData>
  <mergeCells count="6">
    <mergeCell ref="D1:E1"/>
    <mergeCell ref="D2:E2"/>
    <mergeCell ref="B4:E4"/>
    <mergeCell ref="B6:B7"/>
    <mergeCell ref="C6:C7"/>
    <mergeCell ref="D6:D7"/>
  </mergeCells>
  <pageMargins left="0.17" right="0.17" top="0.75" bottom="0.28999999999999998" header="0.3" footer="0.3"/>
  <pageSetup paperSize="9" scale="9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4"/>
  <sheetViews>
    <sheetView workbookViewId="0">
      <selection activeCell="H14" sqref="H14"/>
    </sheetView>
  </sheetViews>
  <sheetFormatPr defaultRowHeight="15" x14ac:dyDescent="0.25"/>
  <cols>
    <col min="2" max="2" width="25.85546875" customWidth="1"/>
    <col min="3" max="3" width="23" customWidth="1"/>
    <col min="4" max="4" width="17.5703125" customWidth="1"/>
    <col min="5" max="5" width="17.7109375" customWidth="1"/>
  </cols>
  <sheetData>
    <row r="1" spans="1:16" x14ac:dyDescent="0.25">
      <c r="D1" s="161"/>
      <c r="E1" s="161"/>
      <c r="L1" s="1"/>
      <c r="M1" s="1"/>
      <c r="N1" s="1"/>
    </row>
    <row r="2" spans="1:16" ht="71.25" customHeight="1" x14ac:dyDescent="0.25">
      <c r="D2" s="162"/>
      <c r="E2" s="162"/>
      <c r="L2" s="1"/>
      <c r="M2" s="1"/>
      <c r="N2" s="1"/>
    </row>
    <row r="3" spans="1:16" x14ac:dyDescent="0.25">
      <c r="A3" s="14"/>
      <c r="B3" s="14"/>
      <c r="C3" s="14"/>
      <c r="D3" s="14"/>
      <c r="E3" s="14"/>
      <c r="L3" s="1"/>
      <c r="M3" s="1"/>
      <c r="N3" s="1"/>
      <c r="O3" s="1"/>
      <c r="P3" s="1"/>
    </row>
    <row r="4" spans="1:16" ht="18.75" x14ac:dyDescent="0.25">
      <c r="A4" s="14"/>
      <c r="B4" s="160" t="s">
        <v>175</v>
      </c>
      <c r="C4" s="160"/>
      <c r="D4" s="160"/>
      <c r="E4" s="160"/>
      <c r="P4" s="1"/>
    </row>
    <row r="5" spans="1:16" ht="16.5" customHeight="1" x14ac:dyDescent="0.25">
      <c r="A5" s="14"/>
      <c r="B5" s="14"/>
      <c r="C5" s="14"/>
      <c r="D5" s="14"/>
      <c r="E5" s="14">
        <v>6020425320</v>
      </c>
    </row>
    <row r="6" spans="1:16" ht="24" x14ac:dyDescent="0.25">
      <c r="A6" s="139" t="s">
        <v>72</v>
      </c>
      <c r="B6" s="139" t="s">
        <v>134</v>
      </c>
      <c r="C6" s="13" t="s">
        <v>135</v>
      </c>
      <c r="D6" s="13" t="s">
        <v>174</v>
      </c>
      <c r="E6" s="13" t="s">
        <v>147</v>
      </c>
    </row>
    <row r="7" spans="1:16" x14ac:dyDescent="0.25">
      <c r="A7" s="139"/>
      <c r="B7" s="139"/>
      <c r="C7" s="11" t="s">
        <v>165</v>
      </c>
      <c r="D7" s="11" t="s">
        <v>155</v>
      </c>
      <c r="E7" s="11" t="s">
        <v>137</v>
      </c>
    </row>
    <row r="8" spans="1:16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</row>
    <row r="9" spans="1:16" x14ac:dyDescent="0.25">
      <c r="A9" s="7">
        <v>1</v>
      </c>
      <c r="B9" s="7" t="s">
        <v>239</v>
      </c>
      <c r="C9" s="7">
        <v>6</v>
      </c>
      <c r="D9" s="9">
        <v>10000</v>
      </c>
      <c r="E9" s="9">
        <f>C9*D9</f>
        <v>60000</v>
      </c>
    </row>
    <row r="10" spans="1:16" x14ac:dyDescent="0.25">
      <c r="A10" s="7">
        <v>2</v>
      </c>
      <c r="B10" s="7" t="s">
        <v>240</v>
      </c>
      <c r="C10" s="7">
        <v>2</v>
      </c>
      <c r="D10" s="9">
        <v>30000</v>
      </c>
      <c r="E10" s="9">
        <f>C10*D10</f>
        <v>60000</v>
      </c>
    </row>
    <row r="11" spans="1:16" x14ac:dyDescent="0.25">
      <c r="A11" s="8"/>
      <c r="B11" s="8" t="s">
        <v>133</v>
      </c>
      <c r="C11" s="7">
        <f>SUM(C9:C10)</f>
        <v>8</v>
      </c>
      <c r="D11" s="9">
        <f>SUM(D9:D10)</f>
        <v>40000</v>
      </c>
      <c r="E11" s="9">
        <f>SUM(E9:E10)</f>
        <v>120000</v>
      </c>
    </row>
    <row r="12" spans="1:16" x14ac:dyDescent="0.25">
      <c r="A12" s="14"/>
      <c r="B12" s="14"/>
      <c r="C12" s="14"/>
      <c r="D12" s="14"/>
      <c r="E12" s="14"/>
    </row>
    <row r="13" spans="1:16" x14ac:dyDescent="0.25">
      <c r="A13" s="14"/>
      <c r="B13" s="14"/>
      <c r="C13" s="14"/>
      <c r="D13" s="14"/>
      <c r="E13" s="14"/>
    </row>
    <row r="14" spans="1:16" x14ac:dyDescent="0.25">
      <c r="A14" s="14"/>
      <c r="B14" s="14" t="s">
        <v>259</v>
      </c>
      <c r="C14" s="14"/>
      <c r="D14" s="14" t="s">
        <v>260</v>
      </c>
      <c r="E14" s="14"/>
    </row>
  </sheetData>
  <mergeCells count="5">
    <mergeCell ref="D1:E1"/>
    <mergeCell ref="D2:E2"/>
    <mergeCell ref="B4:E4"/>
    <mergeCell ref="A6:A7"/>
    <mergeCell ref="B6:B7"/>
  </mergeCells>
  <pageMargins left="0.17" right="0.17" top="0.75" bottom="0.28999999999999998" header="0.3" footer="0.3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18"/>
  <sheetViews>
    <sheetView workbookViewId="0">
      <selection activeCell="K12" sqref="K12"/>
    </sheetView>
  </sheetViews>
  <sheetFormatPr defaultRowHeight="15" x14ac:dyDescent="0.25"/>
  <cols>
    <col min="2" max="2" width="25.85546875" customWidth="1"/>
    <col min="3" max="3" width="12.28515625" customWidth="1"/>
    <col min="4" max="4" width="17.5703125" customWidth="1"/>
    <col min="5" max="5" width="17.7109375" customWidth="1"/>
    <col min="6" max="6" width="17" customWidth="1"/>
  </cols>
  <sheetData>
    <row r="1" spans="1:16" x14ac:dyDescent="0.25">
      <c r="D1" s="161"/>
      <c r="E1" s="161"/>
      <c r="L1" s="1"/>
      <c r="M1" s="1"/>
      <c r="N1" s="1"/>
    </row>
    <row r="2" spans="1:16" ht="71.25" customHeight="1" x14ac:dyDescent="0.25">
      <c r="D2" s="162"/>
      <c r="E2" s="162"/>
      <c r="L2" s="1"/>
      <c r="M2" s="1"/>
      <c r="N2" s="1"/>
    </row>
    <row r="3" spans="1:16" x14ac:dyDescent="0.25">
      <c r="L3" s="1"/>
      <c r="M3" s="1"/>
      <c r="N3" s="1"/>
      <c r="O3" s="1"/>
      <c r="P3" s="1"/>
    </row>
    <row r="4" spans="1:16" ht="18.75" x14ac:dyDescent="0.25">
      <c r="A4" s="14"/>
      <c r="B4" s="160" t="s">
        <v>176</v>
      </c>
      <c r="C4" s="160"/>
      <c r="D4" s="160"/>
      <c r="E4" s="160"/>
      <c r="F4" s="14"/>
      <c r="P4" s="1"/>
    </row>
    <row r="5" spans="1:16" ht="16.5" customHeight="1" x14ac:dyDescent="0.25">
      <c r="A5" s="14"/>
      <c r="B5" s="51"/>
      <c r="C5" s="14"/>
      <c r="D5" s="14"/>
      <c r="E5" s="14"/>
      <c r="F5" s="14">
        <v>6020425320</v>
      </c>
    </row>
    <row r="6" spans="1:16" x14ac:dyDescent="0.25">
      <c r="A6" s="13" t="s">
        <v>149</v>
      </c>
      <c r="B6" s="139" t="s">
        <v>134</v>
      </c>
      <c r="C6" s="129" t="s">
        <v>170</v>
      </c>
      <c r="D6" s="13" t="s">
        <v>177</v>
      </c>
      <c r="E6" s="13" t="s">
        <v>178</v>
      </c>
      <c r="F6" s="13" t="s">
        <v>136</v>
      </c>
    </row>
    <row r="7" spans="1:16" x14ac:dyDescent="0.25">
      <c r="A7" s="11" t="s">
        <v>150</v>
      </c>
      <c r="B7" s="139"/>
      <c r="C7" s="130"/>
      <c r="D7" s="11" t="s">
        <v>165</v>
      </c>
      <c r="E7" s="11" t="s">
        <v>168</v>
      </c>
      <c r="F7" s="11" t="s">
        <v>164</v>
      </c>
    </row>
    <row r="8" spans="1:16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2">
        <v>6</v>
      </c>
    </row>
    <row r="9" spans="1:16" ht="36" x14ac:dyDescent="0.25">
      <c r="A9" s="7">
        <v>1</v>
      </c>
      <c r="B9" s="7" t="s">
        <v>243</v>
      </c>
      <c r="C9" s="7" t="s">
        <v>238</v>
      </c>
      <c r="D9" s="7">
        <v>1</v>
      </c>
      <c r="E9" s="48">
        <v>10000</v>
      </c>
      <c r="F9" s="49">
        <f t="shared" ref="F9:F14" si="0">D9*E9</f>
        <v>10000</v>
      </c>
    </row>
    <row r="10" spans="1:16" x14ac:dyDescent="0.25">
      <c r="A10" s="7">
        <v>2</v>
      </c>
      <c r="B10" s="7"/>
      <c r="C10" s="7" t="s">
        <v>238</v>
      </c>
      <c r="D10" s="7">
        <v>1</v>
      </c>
      <c r="E10" s="48">
        <v>15000</v>
      </c>
      <c r="F10" s="49">
        <f t="shared" si="0"/>
        <v>15000</v>
      </c>
    </row>
    <row r="11" spans="1:16" x14ac:dyDescent="0.25">
      <c r="A11" s="7">
        <v>3</v>
      </c>
      <c r="B11" s="7" t="s">
        <v>244</v>
      </c>
      <c r="C11" s="7" t="s">
        <v>238</v>
      </c>
      <c r="D11" s="7">
        <v>1</v>
      </c>
      <c r="E11" s="48">
        <v>32000</v>
      </c>
      <c r="F11" s="49">
        <f t="shared" si="0"/>
        <v>32000</v>
      </c>
      <c r="M11" s="47"/>
    </row>
    <row r="12" spans="1:16" x14ac:dyDescent="0.25">
      <c r="A12" s="7">
        <v>4</v>
      </c>
      <c r="B12" s="7" t="s">
        <v>245</v>
      </c>
      <c r="C12" s="7" t="s">
        <v>238</v>
      </c>
      <c r="D12" s="7">
        <v>1</v>
      </c>
      <c r="E12" s="48">
        <v>30000</v>
      </c>
      <c r="F12" s="49">
        <f t="shared" si="0"/>
        <v>30000</v>
      </c>
    </row>
    <row r="13" spans="1:16" ht="24" x14ac:dyDescent="0.25">
      <c r="A13" s="7">
        <v>5</v>
      </c>
      <c r="B13" s="7" t="s">
        <v>246</v>
      </c>
      <c r="C13" s="7" t="s">
        <v>238</v>
      </c>
      <c r="D13" s="7">
        <v>1</v>
      </c>
      <c r="E13" s="48">
        <v>84687.46</v>
      </c>
      <c r="F13" s="49">
        <f t="shared" si="0"/>
        <v>84687.46</v>
      </c>
    </row>
    <row r="14" spans="1:16" x14ac:dyDescent="0.25">
      <c r="A14" s="7">
        <v>6</v>
      </c>
      <c r="B14" s="7" t="s">
        <v>247</v>
      </c>
      <c r="C14" s="7" t="s">
        <v>238</v>
      </c>
      <c r="D14" s="7">
        <v>2</v>
      </c>
      <c r="E14" s="48">
        <v>15000</v>
      </c>
      <c r="F14" s="49">
        <f t="shared" si="0"/>
        <v>30000</v>
      </c>
    </row>
    <row r="15" spans="1:16" x14ac:dyDescent="0.25">
      <c r="A15" s="8"/>
      <c r="B15" s="8" t="s">
        <v>133</v>
      </c>
      <c r="C15" s="7"/>
      <c r="D15" s="40">
        <f>SUM(D9:D14)</f>
        <v>7</v>
      </c>
      <c r="E15" s="44">
        <f>SUM(E9:E14)</f>
        <v>186687.46000000002</v>
      </c>
      <c r="F15" s="44">
        <f>SUM(F9:F14)</f>
        <v>201687.46000000002</v>
      </c>
    </row>
    <row r="16" spans="1:16" x14ac:dyDescent="0.25">
      <c r="A16" s="14"/>
      <c r="B16" s="14"/>
      <c r="C16" s="14"/>
      <c r="D16" s="14"/>
      <c r="E16" s="14"/>
      <c r="F16" s="14"/>
    </row>
    <row r="17" spans="1:6" x14ac:dyDescent="0.25">
      <c r="A17" s="14"/>
      <c r="B17" s="14"/>
      <c r="C17" s="14"/>
      <c r="D17" s="14"/>
      <c r="E17" s="14"/>
      <c r="F17" s="14"/>
    </row>
    <row r="18" spans="1:6" x14ac:dyDescent="0.25">
      <c r="A18" s="14"/>
      <c r="B18" s="14" t="s">
        <v>259</v>
      </c>
      <c r="C18" s="14"/>
      <c r="D18" s="14" t="s">
        <v>260</v>
      </c>
      <c r="E18" s="14"/>
      <c r="F18" s="14"/>
    </row>
  </sheetData>
  <mergeCells count="5">
    <mergeCell ref="D1:E1"/>
    <mergeCell ref="D2:E2"/>
    <mergeCell ref="B4:E4"/>
    <mergeCell ref="B6:B7"/>
    <mergeCell ref="C6:C7"/>
  </mergeCells>
  <pageMargins left="0.17" right="0.17" top="0.75" bottom="0.28999999999999998" header="0.3" footer="0.3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"/>
  <sheetViews>
    <sheetView workbookViewId="0">
      <selection activeCell="B9" sqref="B9"/>
    </sheetView>
  </sheetViews>
  <sheetFormatPr defaultRowHeight="15" x14ac:dyDescent="0.25"/>
  <cols>
    <col min="2" max="2" width="25.42578125" customWidth="1"/>
    <col min="4" max="4" width="13" customWidth="1"/>
    <col min="5" max="5" width="21.140625" customWidth="1"/>
    <col min="6" max="6" width="18.85546875" customWidth="1"/>
  </cols>
  <sheetData>
    <row r="1" spans="1:6" x14ac:dyDescent="0.25">
      <c r="D1" s="161"/>
      <c r="E1" s="161"/>
    </row>
    <row r="2" spans="1:6" x14ac:dyDescent="0.25">
      <c r="D2" s="162"/>
      <c r="E2" s="162"/>
    </row>
    <row r="4" spans="1:6" ht="18.75" x14ac:dyDescent="0.25">
      <c r="B4" s="160" t="s">
        <v>171</v>
      </c>
      <c r="C4" s="160"/>
      <c r="D4" s="160"/>
      <c r="E4" s="160"/>
    </row>
    <row r="5" spans="1:6" x14ac:dyDescent="0.25">
      <c r="F5">
        <v>6042025880</v>
      </c>
    </row>
    <row r="6" spans="1:6" ht="24" x14ac:dyDescent="0.25">
      <c r="A6" s="13" t="s">
        <v>149</v>
      </c>
      <c r="B6" s="139" t="s">
        <v>134</v>
      </c>
      <c r="C6" s="129" t="s">
        <v>170</v>
      </c>
      <c r="D6" s="139" t="s">
        <v>172</v>
      </c>
      <c r="E6" s="13" t="s">
        <v>173</v>
      </c>
      <c r="F6" s="13" t="s">
        <v>136</v>
      </c>
    </row>
    <row r="7" spans="1:6" ht="24" customHeight="1" x14ac:dyDescent="0.25">
      <c r="A7" s="11" t="s">
        <v>150</v>
      </c>
      <c r="B7" s="139"/>
      <c r="C7" s="130"/>
      <c r="D7" s="139"/>
      <c r="E7" s="11" t="s">
        <v>155</v>
      </c>
      <c r="F7" s="11" t="s">
        <v>164</v>
      </c>
    </row>
    <row r="8" spans="1:6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2">
        <v>6</v>
      </c>
    </row>
    <row r="9" spans="1:6" x14ac:dyDescent="0.25">
      <c r="A9" s="7">
        <v>1</v>
      </c>
      <c r="B9" s="7" t="s">
        <v>258</v>
      </c>
      <c r="C9" s="7" t="s">
        <v>238</v>
      </c>
      <c r="D9" s="7"/>
      <c r="E9" s="45">
        <v>714240</v>
      </c>
      <c r="F9" s="44">
        <v>714240</v>
      </c>
    </row>
    <row r="10" spans="1:6" x14ac:dyDescent="0.25">
      <c r="A10" s="7"/>
      <c r="B10" s="7"/>
      <c r="C10" s="7"/>
      <c r="D10" s="7"/>
      <c r="E10" s="50"/>
      <c r="F10" s="44"/>
    </row>
    <row r="11" spans="1:6" x14ac:dyDescent="0.25">
      <c r="A11" s="8"/>
      <c r="B11" s="8" t="s">
        <v>133</v>
      </c>
      <c r="C11" s="7"/>
      <c r="D11" s="7">
        <f>SUM(D9:D10)</f>
        <v>0</v>
      </c>
      <c r="E11" s="44">
        <f>SUM(E9:E10)</f>
        <v>714240</v>
      </c>
      <c r="F11" s="44">
        <f>SUM(F9:F10)</f>
        <v>714240</v>
      </c>
    </row>
    <row r="15" spans="1:6" x14ac:dyDescent="0.25">
      <c r="B15" s="14" t="s">
        <v>259</v>
      </c>
      <c r="E15" s="14" t="s">
        <v>260</v>
      </c>
    </row>
  </sheetData>
  <mergeCells count="6">
    <mergeCell ref="D1:E1"/>
    <mergeCell ref="D2:E2"/>
    <mergeCell ref="B4:E4"/>
    <mergeCell ref="B6:B7"/>
    <mergeCell ref="C6:C7"/>
    <mergeCell ref="D6:D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6"/>
  <sheetViews>
    <sheetView workbookViewId="0">
      <selection activeCell="L14" sqref="L14"/>
    </sheetView>
  </sheetViews>
  <sheetFormatPr defaultRowHeight="15" x14ac:dyDescent="0.25"/>
  <cols>
    <col min="1" max="1" width="6" customWidth="1"/>
    <col min="2" max="2" width="22.85546875" customWidth="1"/>
    <col min="3" max="3" width="11.7109375" customWidth="1"/>
    <col min="4" max="4" width="13.5703125" customWidth="1"/>
    <col min="5" max="5" width="15.85546875" customWidth="1"/>
    <col min="6" max="6" width="16.7109375" customWidth="1"/>
  </cols>
  <sheetData>
    <row r="1" spans="1:7" x14ac:dyDescent="0.25">
      <c r="A1" s="14"/>
      <c r="B1" s="14"/>
      <c r="C1" s="14"/>
      <c r="D1" s="14"/>
      <c r="E1" s="14"/>
      <c r="F1" s="14"/>
    </row>
    <row r="2" spans="1:7" x14ac:dyDescent="0.25">
      <c r="A2" s="14"/>
      <c r="B2" s="14"/>
      <c r="C2" s="14"/>
      <c r="D2" s="14"/>
      <c r="E2" s="14"/>
      <c r="F2" s="14"/>
    </row>
    <row r="3" spans="1:7" x14ac:dyDescent="0.25">
      <c r="A3" s="14"/>
      <c r="B3" s="159" t="s">
        <v>157</v>
      </c>
      <c r="C3" s="159"/>
      <c r="D3" s="159"/>
      <c r="E3" s="159"/>
      <c r="F3" s="14"/>
    </row>
    <row r="4" spans="1:7" x14ac:dyDescent="0.25">
      <c r="A4" s="14"/>
      <c r="B4" s="14"/>
      <c r="C4" s="14"/>
      <c r="D4" s="14"/>
      <c r="E4" s="14"/>
      <c r="F4" s="14">
        <v>6020425320</v>
      </c>
    </row>
    <row r="5" spans="1:7" x14ac:dyDescent="0.25">
      <c r="A5" s="55" t="s">
        <v>149</v>
      </c>
      <c r="B5" s="55" t="s">
        <v>158</v>
      </c>
      <c r="C5" s="55" t="s">
        <v>160</v>
      </c>
      <c r="D5" s="55" t="s">
        <v>135</v>
      </c>
      <c r="E5" s="55" t="s">
        <v>163</v>
      </c>
      <c r="F5" s="55" t="s">
        <v>136</v>
      </c>
    </row>
    <row r="6" spans="1:7" x14ac:dyDescent="0.25">
      <c r="A6" s="56" t="s">
        <v>150</v>
      </c>
      <c r="B6" s="56" t="s">
        <v>159</v>
      </c>
      <c r="C6" s="56" t="s">
        <v>161</v>
      </c>
      <c r="D6" s="56" t="s">
        <v>162</v>
      </c>
      <c r="E6" s="56" t="s">
        <v>155</v>
      </c>
      <c r="F6" s="56" t="s">
        <v>164</v>
      </c>
    </row>
    <row r="7" spans="1:7" x14ac:dyDescent="0.25">
      <c r="A7" s="56">
        <v>1</v>
      </c>
      <c r="B7" s="56">
        <v>2</v>
      </c>
      <c r="C7" s="56">
        <v>3</v>
      </c>
      <c r="D7" s="56">
        <v>4</v>
      </c>
      <c r="E7" s="56">
        <v>5</v>
      </c>
      <c r="F7" s="57">
        <v>6</v>
      </c>
    </row>
    <row r="8" spans="1:7" ht="45" x14ac:dyDescent="0.25">
      <c r="A8" s="54">
        <v>1</v>
      </c>
      <c r="B8" s="54" t="s">
        <v>281</v>
      </c>
      <c r="C8" s="54" t="s">
        <v>263</v>
      </c>
      <c r="D8" s="54">
        <v>207.2</v>
      </c>
      <c r="E8" s="53">
        <v>55.5</v>
      </c>
      <c r="F8" s="63">
        <v>11500</v>
      </c>
      <c r="G8" t="s">
        <v>282</v>
      </c>
    </row>
    <row r="9" spans="1:7" ht="30" x14ac:dyDescent="0.25">
      <c r="A9" s="54"/>
      <c r="B9" s="54"/>
      <c r="C9" s="54" t="s">
        <v>265</v>
      </c>
      <c r="D9" s="54">
        <v>195.8</v>
      </c>
      <c r="E9" s="53">
        <v>58.72</v>
      </c>
      <c r="F9" s="63">
        <v>11500</v>
      </c>
    </row>
    <row r="10" spans="1:7" ht="30.75" customHeight="1" x14ac:dyDescent="0.25">
      <c r="A10" s="54">
        <v>2</v>
      </c>
      <c r="B10" s="54" t="s">
        <v>262</v>
      </c>
      <c r="C10" s="54" t="s">
        <v>263</v>
      </c>
      <c r="D10" s="54">
        <v>6</v>
      </c>
      <c r="E10" s="53" t="s">
        <v>264</v>
      </c>
      <c r="F10" s="63">
        <v>17908.86</v>
      </c>
    </row>
    <row r="11" spans="1:7" ht="33" customHeight="1" x14ac:dyDescent="0.25">
      <c r="A11" s="54">
        <v>3</v>
      </c>
      <c r="B11" s="54"/>
      <c r="C11" s="54" t="s">
        <v>265</v>
      </c>
      <c r="D11" s="54">
        <v>6</v>
      </c>
      <c r="E11" s="53">
        <v>3163.93</v>
      </c>
      <c r="F11" s="63">
        <v>18983.580000000002</v>
      </c>
    </row>
    <row r="12" spans="1:7" ht="45" x14ac:dyDescent="0.25">
      <c r="A12" s="54">
        <v>4</v>
      </c>
      <c r="B12" s="54" t="s">
        <v>266</v>
      </c>
      <c r="C12" s="54" t="s">
        <v>283</v>
      </c>
      <c r="D12" s="54">
        <v>480</v>
      </c>
      <c r="E12" s="53">
        <v>220</v>
      </c>
      <c r="F12" s="63">
        <f>D12*E12</f>
        <v>105600</v>
      </c>
    </row>
    <row r="13" spans="1:7" x14ac:dyDescent="0.25">
      <c r="A13" s="60"/>
      <c r="B13" s="60" t="s">
        <v>133</v>
      </c>
      <c r="C13" s="54"/>
      <c r="D13" s="54">
        <f>SUM(D8:D12)</f>
        <v>895</v>
      </c>
      <c r="E13" s="59">
        <f>SUM(E8:E12)</f>
        <v>3498.1499999999996</v>
      </c>
      <c r="F13" s="63">
        <f>SUM(F8:F12)</f>
        <v>165492.44</v>
      </c>
    </row>
    <row r="14" spans="1:7" x14ac:dyDescent="0.25">
      <c r="A14" s="14"/>
      <c r="B14" s="14"/>
      <c r="C14" s="14"/>
      <c r="D14" s="14"/>
      <c r="E14" s="14"/>
      <c r="F14" s="14"/>
    </row>
    <row r="15" spans="1:7" x14ac:dyDescent="0.25">
      <c r="A15" s="14"/>
      <c r="B15" s="14"/>
      <c r="C15" s="14"/>
      <c r="D15" s="14"/>
      <c r="E15" s="14"/>
      <c r="F15" s="14"/>
    </row>
    <row r="16" spans="1:7" x14ac:dyDescent="0.25">
      <c r="A16" s="14"/>
      <c r="B16" s="14" t="s">
        <v>259</v>
      </c>
      <c r="C16" s="14"/>
      <c r="D16" s="14" t="s">
        <v>260</v>
      </c>
      <c r="E16" s="14"/>
      <c r="F16" s="14"/>
    </row>
  </sheetData>
  <mergeCells count="1">
    <mergeCell ref="B3:E3"/>
  </mergeCells>
  <pageMargins left="0.7" right="0.7" top="0.75" bottom="0.75" header="0.3" footer="0.3"/>
  <pageSetup paperSize="9" orientation="portrait" horizontalDpi="4294967293" verticalDpi="4294967293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4"/>
  <sheetViews>
    <sheetView workbookViewId="0">
      <selection activeCell="S23" sqref="S23"/>
    </sheetView>
  </sheetViews>
  <sheetFormatPr defaultRowHeight="15" x14ac:dyDescent="0.25"/>
  <cols>
    <col min="1" max="1" width="3.42578125" customWidth="1"/>
    <col min="2" max="2" width="34.28515625" customWidth="1"/>
    <col min="3" max="3" width="8.85546875" customWidth="1"/>
    <col min="4" max="4" width="8.7109375" customWidth="1"/>
    <col min="5" max="5" width="18" customWidth="1"/>
    <col min="6" max="6" width="12.140625" customWidth="1"/>
  </cols>
  <sheetData>
    <row r="1" spans="1:6" ht="18.75" x14ac:dyDescent="0.25">
      <c r="A1" s="14"/>
      <c r="B1" s="160" t="s">
        <v>171</v>
      </c>
      <c r="C1" s="160"/>
      <c r="D1" s="160"/>
      <c r="E1" s="160"/>
      <c r="F1" s="14"/>
    </row>
    <row r="2" spans="1:6" x14ac:dyDescent="0.25">
      <c r="A2" s="14"/>
      <c r="B2" s="14"/>
      <c r="C2" s="14"/>
      <c r="D2" s="14"/>
      <c r="E2" s="14"/>
      <c r="F2" s="14"/>
    </row>
    <row r="3" spans="1:6" ht="24" x14ac:dyDescent="0.25">
      <c r="A3" s="13" t="s">
        <v>149</v>
      </c>
      <c r="B3" s="139" t="s">
        <v>134</v>
      </c>
      <c r="C3" s="129" t="s">
        <v>170</v>
      </c>
      <c r="D3" s="139" t="s">
        <v>172</v>
      </c>
      <c r="E3" s="13" t="s">
        <v>173</v>
      </c>
      <c r="F3" s="13" t="s">
        <v>136</v>
      </c>
    </row>
    <row r="4" spans="1:6" ht="36" customHeight="1" x14ac:dyDescent="0.25">
      <c r="A4" s="11" t="s">
        <v>150</v>
      </c>
      <c r="B4" s="139"/>
      <c r="C4" s="130"/>
      <c r="D4" s="139"/>
      <c r="E4" s="11" t="s">
        <v>155</v>
      </c>
      <c r="F4" s="11" t="s">
        <v>164</v>
      </c>
    </row>
    <row r="5" spans="1:6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2">
        <v>6</v>
      </c>
    </row>
    <row r="6" spans="1:6" x14ac:dyDescent="0.25">
      <c r="A6" s="7">
        <v>1</v>
      </c>
      <c r="B6" s="7" t="s">
        <v>267</v>
      </c>
      <c r="C6" s="40" t="s">
        <v>238</v>
      </c>
      <c r="D6" s="40">
        <v>1</v>
      </c>
      <c r="E6" s="48">
        <v>40500</v>
      </c>
      <c r="F6" s="49">
        <f>D6*E6</f>
        <v>40500</v>
      </c>
    </row>
    <row r="7" spans="1:6" ht="36" x14ac:dyDescent="0.25">
      <c r="A7" s="7">
        <v>2</v>
      </c>
      <c r="B7" s="7" t="s">
        <v>268</v>
      </c>
      <c r="C7" s="40" t="s">
        <v>238</v>
      </c>
      <c r="D7" s="40">
        <v>1</v>
      </c>
      <c r="E7" s="48">
        <v>30000</v>
      </c>
      <c r="F7" s="49">
        <f>D7*E7</f>
        <v>30000</v>
      </c>
    </row>
    <row r="8" spans="1:6" x14ac:dyDescent="0.25">
      <c r="A8" s="7">
        <v>3</v>
      </c>
      <c r="B8" s="7" t="s">
        <v>269</v>
      </c>
      <c r="C8" s="40"/>
      <c r="D8" s="40">
        <v>1</v>
      </c>
      <c r="E8" s="53">
        <v>3000</v>
      </c>
      <c r="F8" s="44">
        <f>D8*E8</f>
        <v>3000</v>
      </c>
    </row>
    <row r="9" spans="1:6" x14ac:dyDescent="0.25">
      <c r="A9" s="7">
        <v>4</v>
      </c>
      <c r="B9" s="7" t="s">
        <v>270</v>
      </c>
      <c r="C9" s="40"/>
      <c r="D9" s="40">
        <v>1</v>
      </c>
      <c r="E9" s="53">
        <v>2000</v>
      </c>
      <c r="F9" s="44">
        <f>D9*E9</f>
        <v>2000</v>
      </c>
    </row>
    <row r="10" spans="1:6" x14ac:dyDescent="0.25">
      <c r="A10" s="8"/>
      <c r="B10" s="8" t="s">
        <v>133</v>
      </c>
      <c r="C10" s="40"/>
      <c r="D10" s="40">
        <f>SUM(D6:D9)</f>
        <v>4</v>
      </c>
      <c r="E10" s="44">
        <f>SUM(E6:E9)</f>
        <v>75500</v>
      </c>
      <c r="F10" s="44">
        <f>SUM(F6:F9)</f>
        <v>75500</v>
      </c>
    </row>
    <row r="11" spans="1:6" x14ac:dyDescent="0.25">
      <c r="A11" s="14"/>
      <c r="B11" s="14"/>
      <c r="C11" s="14"/>
      <c r="D11" s="14"/>
      <c r="E11" s="14"/>
      <c r="F11" s="14"/>
    </row>
    <row r="12" spans="1:6" x14ac:dyDescent="0.25">
      <c r="A12" s="14"/>
      <c r="B12" s="14"/>
      <c r="C12" s="14"/>
      <c r="D12" s="14"/>
      <c r="E12" s="14"/>
      <c r="F12" s="14"/>
    </row>
    <row r="13" spans="1:6" x14ac:dyDescent="0.25">
      <c r="A13" s="14" t="s">
        <v>259</v>
      </c>
      <c r="B13" s="14"/>
      <c r="C13" s="14"/>
      <c r="D13" s="14" t="s">
        <v>260</v>
      </c>
      <c r="E13" s="14"/>
      <c r="F13" s="14"/>
    </row>
    <row r="14" spans="1:6" x14ac:dyDescent="0.25">
      <c r="A14" s="14"/>
      <c r="B14" s="14"/>
      <c r="C14" s="14"/>
      <c r="D14" s="14"/>
      <c r="E14" s="14"/>
      <c r="F14" s="14"/>
    </row>
  </sheetData>
  <mergeCells count="4">
    <mergeCell ref="B1:E1"/>
    <mergeCell ref="B3:B4"/>
    <mergeCell ref="C3:C4"/>
    <mergeCell ref="D3:D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1"/>
  <sheetViews>
    <sheetView workbookViewId="0">
      <selection activeCell="O13" sqref="O13"/>
    </sheetView>
  </sheetViews>
  <sheetFormatPr defaultRowHeight="15" x14ac:dyDescent="0.25"/>
  <cols>
    <col min="1" max="1" width="6.85546875" customWidth="1"/>
    <col min="2" max="2" width="25.7109375" customWidth="1"/>
    <col min="3" max="3" width="11.140625" customWidth="1"/>
    <col min="4" max="4" width="22.42578125" customWidth="1"/>
    <col min="5" max="5" width="17.140625" customWidth="1"/>
  </cols>
  <sheetData>
    <row r="1" spans="1:5" ht="18.75" x14ac:dyDescent="0.25">
      <c r="A1" s="14"/>
      <c r="B1" s="160" t="s">
        <v>175</v>
      </c>
      <c r="C1" s="160"/>
      <c r="D1" s="160"/>
      <c r="E1" s="160"/>
    </row>
    <row r="2" spans="1:5" x14ac:dyDescent="0.25">
      <c r="A2" s="14"/>
      <c r="B2" s="14"/>
      <c r="C2" s="14"/>
      <c r="D2" s="14"/>
      <c r="E2" s="14">
        <v>6020445320</v>
      </c>
    </row>
    <row r="3" spans="1:5" ht="24" x14ac:dyDescent="0.25">
      <c r="A3" s="139" t="s">
        <v>72</v>
      </c>
      <c r="B3" s="139" t="s">
        <v>134</v>
      </c>
      <c r="C3" s="13" t="s">
        <v>135</v>
      </c>
      <c r="D3" s="13" t="s">
        <v>174</v>
      </c>
      <c r="E3" s="13" t="s">
        <v>147</v>
      </c>
    </row>
    <row r="4" spans="1:5" x14ac:dyDescent="0.25">
      <c r="A4" s="139"/>
      <c r="B4" s="139"/>
      <c r="C4" s="11" t="s">
        <v>165</v>
      </c>
      <c r="D4" s="11" t="s">
        <v>155</v>
      </c>
      <c r="E4" s="11" t="s">
        <v>137</v>
      </c>
    </row>
    <row r="5" spans="1:5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</row>
    <row r="6" spans="1:5" ht="24" x14ac:dyDescent="0.25">
      <c r="A6" s="7">
        <v>1</v>
      </c>
      <c r="B6" s="7" t="s">
        <v>271</v>
      </c>
      <c r="C6" s="7">
        <v>600</v>
      </c>
      <c r="D6" s="9">
        <v>1000</v>
      </c>
      <c r="E6" s="9">
        <f>C6*D6</f>
        <v>600000</v>
      </c>
    </row>
    <row r="7" spans="1:5" x14ac:dyDescent="0.25">
      <c r="A7" s="7">
        <v>2</v>
      </c>
      <c r="B7" s="7" t="s">
        <v>272</v>
      </c>
      <c r="C7" s="7">
        <v>1</v>
      </c>
      <c r="D7" s="9">
        <v>100000</v>
      </c>
      <c r="E7" s="9">
        <f>C7*D7</f>
        <v>100000</v>
      </c>
    </row>
    <row r="8" spans="1:5" x14ac:dyDescent="0.25">
      <c r="A8" s="8"/>
      <c r="B8" s="8" t="s">
        <v>133</v>
      </c>
      <c r="C8" s="7">
        <f>SUM(C6:C7)</f>
        <v>601</v>
      </c>
      <c r="D8" s="9">
        <f>SUM(D6:D7)</f>
        <v>101000</v>
      </c>
      <c r="E8" s="9">
        <f>SUM(E6:E7)</f>
        <v>700000</v>
      </c>
    </row>
    <row r="9" spans="1:5" x14ac:dyDescent="0.25">
      <c r="A9" s="14"/>
      <c r="B9" s="14"/>
      <c r="C9" s="14"/>
      <c r="D9" s="14"/>
      <c r="E9" s="14"/>
    </row>
    <row r="10" spans="1:5" x14ac:dyDescent="0.25">
      <c r="A10" s="14"/>
      <c r="B10" s="14"/>
      <c r="C10" s="14"/>
      <c r="D10" s="14"/>
      <c r="E10" s="14"/>
    </row>
    <row r="11" spans="1:5" x14ac:dyDescent="0.25">
      <c r="A11" s="14"/>
      <c r="B11" s="14" t="s">
        <v>259</v>
      </c>
      <c r="C11" s="14"/>
      <c r="D11" s="14" t="s">
        <v>260</v>
      </c>
      <c r="E11" s="14"/>
    </row>
  </sheetData>
  <mergeCells count="3">
    <mergeCell ref="B1:E1"/>
    <mergeCell ref="A3:A4"/>
    <mergeCell ref="B3:B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F12"/>
  <sheetViews>
    <sheetView workbookViewId="0">
      <selection activeCell="B7" sqref="B7"/>
    </sheetView>
  </sheetViews>
  <sheetFormatPr defaultRowHeight="15" x14ac:dyDescent="0.25"/>
  <cols>
    <col min="1" max="1" width="6.140625" customWidth="1"/>
    <col min="2" max="2" width="16.85546875" customWidth="1"/>
    <col min="3" max="3" width="13" customWidth="1"/>
    <col min="4" max="4" width="11" customWidth="1"/>
    <col min="5" max="5" width="18.5703125" customWidth="1"/>
    <col min="6" max="6" width="23" customWidth="1"/>
  </cols>
  <sheetData>
    <row r="2" spans="1:6" x14ac:dyDescent="0.25">
      <c r="A2" s="64"/>
      <c r="B2" s="174" t="s">
        <v>176</v>
      </c>
      <c r="C2" s="174"/>
      <c r="D2" s="174"/>
      <c r="E2" s="174"/>
      <c r="F2" s="64"/>
    </row>
    <row r="3" spans="1:6" x14ac:dyDescent="0.25">
      <c r="A3" s="64"/>
      <c r="B3" s="64"/>
      <c r="C3" s="64"/>
      <c r="D3" s="64"/>
      <c r="E3" s="64"/>
      <c r="F3" s="64">
        <v>6020445320</v>
      </c>
    </row>
    <row r="4" spans="1:6" ht="30" x14ac:dyDescent="0.25">
      <c r="A4" s="67" t="s">
        <v>149</v>
      </c>
      <c r="B4" s="175" t="s">
        <v>134</v>
      </c>
      <c r="C4" s="176" t="s">
        <v>170</v>
      </c>
      <c r="D4" s="67" t="s">
        <v>177</v>
      </c>
      <c r="E4" s="67" t="s">
        <v>178</v>
      </c>
      <c r="F4" s="67" t="s">
        <v>136</v>
      </c>
    </row>
    <row r="5" spans="1:6" x14ac:dyDescent="0.25">
      <c r="A5" s="68" t="s">
        <v>150</v>
      </c>
      <c r="B5" s="175"/>
      <c r="C5" s="177"/>
      <c r="D5" s="68" t="s">
        <v>165</v>
      </c>
      <c r="E5" s="68" t="s">
        <v>168</v>
      </c>
      <c r="F5" s="68" t="s">
        <v>164</v>
      </c>
    </row>
    <row r="6" spans="1:6" x14ac:dyDescent="0.25">
      <c r="A6" s="65">
        <v>1</v>
      </c>
      <c r="B6" s="65">
        <v>2</v>
      </c>
      <c r="C6" s="65">
        <v>3</v>
      </c>
      <c r="D6" s="65">
        <v>4</v>
      </c>
      <c r="E6" s="65">
        <v>5</v>
      </c>
      <c r="F6" s="66">
        <v>6</v>
      </c>
    </row>
    <row r="7" spans="1:6" ht="60" x14ac:dyDescent="0.25">
      <c r="A7" s="58">
        <v>1</v>
      </c>
      <c r="B7" s="54" t="s">
        <v>273</v>
      </c>
      <c r="C7" s="58" t="s">
        <v>253</v>
      </c>
      <c r="D7" s="58">
        <v>18</v>
      </c>
      <c r="E7" s="53">
        <v>400</v>
      </c>
      <c r="F7" s="59">
        <f>D7*E7</f>
        <v>7200</v>
      </c>
    </row>
    <row r="8" spans="1:6" x14ac:dyDescent="0.25">
      <c r="A8" s="58"/>
      <c r="B8" s="58" t="s">
        <v>133</v>
      </c>
      <c r="C8" s="58"/>
      <c r="D8" s="58">
        <f>SUM(D7:D7)</f>
        <v>18</v>
      </c>
      <c r="E8" s="59">
        <f>SUM(E7:E7)</f>
        <v>400</v>
      </c>
      <c r="F8" s="59">
        <f>SUM(F7:F7)</f>
        <v>7200</v>
      </c>
    </row>
    <row r="9" spans="1:6" x14ac:dyDescent="0.25">
      <c r="A9" s="64"/>
      <c r="B9" s="64"/>
      <c r="C9" s="64"/>
      <c r="D9" s="64"/>
      <c r="E9" s="64"/>
      <c r="F9" s="64"/>
    </row>
    <row r="10" spans="1:6" x14ac:dyDescent="0.25">
      <c r="A10" s="64"/>
      <c r="B10" s="64"/>
      <c r="C10" s="64"/>
      <c r="D10" s="64"/>
      <c r="E10" s="64"/>
      <c r="F10" s="64"/>
    </row>
    <row r="11" spans="1:6" x14ac:dyDescent="0.25">
      <c r="A11" s="64"/>
      <c r="B11" s="69" t="s">
        <v>259</v>
      </c>
      <c r="C11" s="69"/>
      <c r="D11" s="69" t="s">
        <v>260</v>
      </c>
      <c r="E11" s="64"/>
      <c r="F11" s="64"/>
    </row>
    <row r="12" spans="1:6" x14ac:dyDescent="0.25">
      <c r="B12" s="70"/>
      <c r="C12" s="70"/>
      <c r="D12" s="70"/>
    </row>
  </sheetData>
  <mergeCells count="3">
    <mergeCell ref="B2:E2"/>
    <mergeCell ref="B4:B5"/>
    <mergeCell ref="C4:C5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6"/>
  <sheetViews>
    <sheetView zoomScale="91" zoomScaleNormal="91" workbookViewId="0">
      <selection activeCell="C25" sqref="C25"/>
    </sheetView>
  </sheetViews>
  <sheetFormatPr defaultRowHeight="15" x14ac:dyDescent="0.25"/>
  <cols>
    <col min="1" max="1" width="14.85546875" customWidth="1"/>
    <col min="2" max="2" width="12.42578125" customWidth="1"/>
    <col min="3" max="3" width="12" customWidth="1"/>
    <col min="4" max="4" width="11.85546875" bestFit="1" customWidth="1"/>
    <col min="5" max="5" width="11.28515625" customWidth="1"/>
    <col min="6" max="6" width="12" customWidth="1"/>
    <col min="7" max="7" width="11.42578125" customWidth="1"/>
    <col min="8" max="8" width="16.7109375" customWidth="1"/>
  </cols>
  <sheetData>
    <row r="1" spans="1:8" x14ac:dyDescent="0.25">
      <c r="A1" s="33"/>
      <c r="B1" s="1"/>
      <c r="C1" s="1"/>
      <c r="D1" s="1"/>
      <c r="G1" s="1"/>
      <c r="H1" s="1"/>
    </row>
    <row r="2" spans="1:8" x14ac:dyDescent="0.25">
      <c r="A2" s="14"/>
      <c r="B2" s="159" t="s">
        <v>140</v>
      </c>
      <c r="C2" s="159"/>
      <c r="D2" s="159"/>
      <c r="E2" s="159"/>
      <c r="F2" s="14"/>
      <c r="G2" s="14"/>
      <c r="H2" s="14"/>
    </row>
    <row r="3" spans="1:8" x14ac:dyDescent="0.25">
      <c r="A3" s="14" t="s">
        <v>255</v>
      </c>
      <c r="B3" s="72">
        <v>1761000</v>
      </c>
      <c r="C3" s="14"/>
      <c r="D3" s="14"/>
      <c r="E3" s="14"/>
      <c r="F3" s="14"/>
      <c r="G3" s="14"/>
      <c r="H3" s="14"/>
    </row>
    <row r="4" spans="1:8" ht="150" x14ac:dyDescent="0.25">
      <c r="A4" s="163" t="s">
        <v>123</v>
      </c>
      <c r="B4" s="163" t="s">
        <v>124</v>
      </c>
      <c r="C4" s="163" t="s">
        <v>125</v>
      </c>
      <c r="D4" s="55" t="s">
        <v>126</v>
      </c>
      <c r="E4" s="55" t="s">
        <v>128</v>
      </c>
      <c r="F4" s="163" t="s">
        <v>130</v>
      </c>
      <c r="G4" s="163" t="s">
        <v>131</v>
      </c>
      <c r="H4" s="163" t="s">
        <v>132</v>
      </c>
    </row>
    <row r="5" spans="1:8" ht="60" x14ac:dyDescent="0.25">
      <c r="A5" s="163"/>
      <c r="B5" s="163"/>
      <c r="C5" s="163"/>
      <c r="D5" s="56" t="s">
        <v>127</v>
      </c>
      <c r="E5" s="56" t="s">
        <v>129</v>
      </c>
      <c r="F5" s="163"/>
      <c r="G5" s="163"/>
      <c r="H5" s="163"/>
    </row>
    <row r="6" spans="1:8" x14ac:dyDescent="0.25">
      <c r="A6" s="54" t="s">
        <v>257</v>
      </c>
      <c r="B6" s="54"/>
      <c r="C6" s="73">
        <v>89098.5</v>
      </c>
      <c r="D6" s="73">
        <v>35974.5</v>
      </c>
      <c r="E6" s="54"/>
      <c r="F6" s="73">
        <v>18760.95</v>
      </c>
      <c r="G6" s="74">
        <v>125073</v>
      </c>
      <c r="H6" s="73">
        <v>143833.95000000001</v>
      </c>
    </row>
    <row r="7" spans="1:8" x14ac:dyDescent="0.25">
      <c r="A7" s="54"/>
      <c r="B7" s="54"/>
      <c r="C7" s="62"/>
      <c r="D7" s="62"/>
      <c r="E7" s="62"/>
      <c r="F7" s="62"/>
      <c r="G7" s="62"/>
      <c r="H7" s="62"/>
    </row>
    <row r="8" spans="1:8" x14ac:dyDescent="0.25">
      <c r="A8" s="60" t="s">
        <v>133</v>
      </c>
      <c r="B8" s="54">
        <f>SUM(B7:B7)</f>
        <v>0</v>
      </c>
      <c r="C8" s="62">
        <v>89098.5</v>
      </c>
      <c r="D8" s="62">
        <v>35974.5</v>
      </c>
      <c r="E8" s="62">
        <f>SUM(E7:E7)</f>
        <v>0</v>
      </c>
      <c r="F8" s="62">
        <v>18760.95</v>
      </c>
      <c r="G8" s="62">
        <v>125073</v>
      </c>
      <c r="H8" s="62">
        <v>143833.95000000001</v>
      </c>
    </row>
    <row r="9" spans="1:8" x14ac:dyDescent="0.25">
      <c r="A9" s="14"/>
      <c r="B9" s="14"/>
      <c r="C9" s="14"/>
      <c r="D9" s="14"/>
      <c r="E9" s="14"/>
      <c r="F9" s="14"/>
      <c r="G9" s="14"/>
      <c r="H9" s="14"/>
    </row>
    <row r="10" spans="1:8" x14ac:dyDescent="0.25">
      <c r="A10" s="14"/>
      <c r="B10" s="14"/>
      <c r="C10" s="14"/>
      <c r="D10" s="14"/>
      <c r="E10" s="14"/>
      <c r="F10" s="14"/>
      <c r="G10" s="14"/>
      <c r="H10" s="14"/>
    </row>
    <row r="11" spans="1:8" x14ac:dyDescent="0.25">
      <c r="A11" s="14" t="s">
        <v>275</v>
      </c>
      <c r="B11" s="14"/>
      <c r="C11" s="14"/>
      <c r="D11" s="14"/>
      <c r="E11" s="14"/>
      <c r="F11" s="14"/>
      <c r="G11" s="14"/>
      <c r="H11" s="14"/>
    </row>
    <row r="12" spans="1:8" x14ac:dyDescent="0.25">
      <c r="A12" s="14" t="s">
        <v>276</v>
      </c>
      <c r="B12" s="14"/>
      <c r="C12" s="14"/>
      <c r="D12" s="14"/>
      <c r="E12" s="14"/>
      <c r="F12" s="14"/>
      <c r="G12" s="14"/>
      <c r="H12" s="14"/>
    </row>
    <row r="13" spans="1:8" x14ac:dyDescent="0.25">
      <c r="A13" s="14" t="s">
        <v>277</v>
      </c>
      <c r="B13" s="14"/>
      <c r="C13" s="14"/>
      <c r="D13" s="14"/>
      <c r="E13" s="14"/>
      <c r="F13" s="14"/>
      <c r="G13" s="14"/>
      <c r="H13" s="14"/>
    </row>
    <row r="14" spans="1:8" x14ac:dyDescent="0.25">
      <c r="A14" s="14"/>
      <c r="B14" s="14"/>
      <c r="C14" s="14"/>
      <c r="D14" s="14"/>
      <c r="E14" s="14"/>
      <c r="F14" s="14"/>
      <c r="G14" s="14"/>
      <c r="H14" s="14"/>
    </row>
    <row r="15" spans="1:8" x14ac:dyDescent="0.25">
      <c r="A15" s="14"/>
      <c r="B15" s="14"/>
      <c r="C15" s="14"/>
      <c r="D15" s="14"/>
      <c r="E15" s="14"/>
      <c r="F15" s="14"/>
      <c r="G15" s="14"/>
      <c r="H15" s="14"/>
    </row>
    <row r="16" spans="1:8" x14ac:dyDescent="0.25">
      <c r="A16" s="14"/>
      <c r="B16" s="14"/>
      <c r="C16" s="14"/>
      <c r="D16" s="14"/>
      <c r="E16" s="14"/>
      <c r="F16" s="14"/>
      <c r="G16" s="14"/>
      <c r="H16" s="14"/>
    </row>
    <row r="17" spans="1:8" x14ac:dyDescent="0.25">
      <c r="A17" s="14"/>
      <c r="B17" s="71" t="s">
        <v>132</v>
      </c>
      <c r="C17" s="14"/>
      <c r="D17" s="14"/>
      <c r="E17" s="14"/>
      <c r="F17" s="14"/>
      <c r="G17" s="14"/>
      <c r="H17" s="14"/>
    </row>
    <row r="18" spans="1:8" x14ac:dyDescent="0.25">
      <c r="A18" s="14"/>
      <c r="B18" s="14"/>
      <c r="C18" s="14"/>
      <c r="D18" s="14"/>
      <c r="E18" s="14"/>
      <c r="F18" s="14"/>
      <c r="G18" s="14"/>
      <c r="H18" s="14" t="s">
        <v>280</v>
      </c>
    </row>
    <row r="19" spans="1:8" x14ac:dyDescent="0.25">
      <c r="A19" s="14" t="s">
        <v>279</v>
      </c>
      <c r="B19" s="14"/>
      <c r="C19" s="14"/>
      <c r="D19" s="14"/>
      <c r="E19" s="14"/>
      <c r="F19" s="14"/>
      <c r="G19" s="14"/>
      <c r="H19" s="14"/>
    </row>
    <row r="20" spans="1:8" x14ac:dyDescent="0.25">
      <c r="A20" s="14"/>
      <c r="B20" s="14"/>
      <c r="C20" s="14"/>
      <c r="D20" s="14"/>
      <c r="E20" s="14"/>
      <c r="F20" s="14"/>
      <c r="G20" s="14"/>
      <c r="H20" s="14"/>
    </row>
    <row r="23" spans="1:8" x14ac:dyDescent="0.25">
      <c r="A23" s="14"/>
      <c r="B23" s="14"/>
      <c r="C23" s="14"/>
    </row>
    <row r="24" spans="1:8" x14ac:dyDescent="0.25">
      <c r="A24" s="14"/>
      <c r="B24" s="14"/>
      <c r="C24" s="14"/>
    </row>
    <row r="25" spans="1:8" x14ac:dyDescent="0.25">
      <c r="A25" s="14" t="s">
        <v>259</v>
      </c>
      <c r="B25" s="14"/>
      <c r="C25" s="14" t="s">
        <v>260</v>
      </c>
    </row>
    <row r="26" spans="1:8" x14ac:dyDescent="0.25">
      <c r="A26" s="14"/>
      <c r="B26" s="14"/>
      <c r="C26" s="14"/>
    </row>
  </sheetData>
  <mergeCells count="7">
    <mergeCell ref="H4:H5"/>
    <mergeCell ref="B2:E2"/>
    <mergeCell ref="A4:A5"/>
    <mergeCell ref="B4:B5"/>
    <mergeCell ref="C4:C5"/>
    <mergeCell ref="F4:F5"/>
    <mergeCell ref="G4:G5"/>
  </mergeCells>
  <pageMargins left="0.31496062992125984" right="0.11811023622047245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5"/>
  <sheetViews>
    <sheetView tabSelected="1" topLeftCell="A45" zoomScale="115" zoomScaleNormal="115" workbookViewId="0">
      <selection activeCell="L74" sqref="L74"/>
    </sheetView>
  </sheetViews>
  <sheetFormatPr defaultColWidth="9.140625" defaultRowHeight="12" x14ac:dyDescent="0.2"/>
  <cols>
    <col min="1" max="1" width="48.42578125" style="17" customWidth="1"/>
    <col min="2" max="4" width="9.140625" style="17"/>
    <col min="5" max="5" width="12.7109375" style="17" customWidth="1"/>
    <col min="6" max="6" width="17.5703125" style="17" customWidth="1"/>
    <col min="7" max="7" width="21" style="17" customWidth="1"/>
    <col min="8" max="8" width="17.5703125" style="17" customWidth="1"/>
    <col min="9" max="10" width="16.140625" style="17" customWidth="1"/>
    <col min="11" max="11" width="12.5703125" style="17" bestFit="1" customWidth="1"/>
    <col min="12" max="12" width="14.28515625" style="17" customWidth="1"/>
    <col min="13" max="13" width="64.5703125" style="17" customWidth="1"/>
    <col min="14" max="16384" width="9.140625" style="17"/>
  </cols>
  <sheetData>
    <row r="1" spans="1:13" ht="11.25" customHeight="1" x14ac:dyDescent="0.2">
      <c r="B1" s="143" t="s">
        <v>122</v>
      </c>
      <c r="C1" s="143"/>
      <c r="D1" s="143"/>
      <c r="E1" s="143"/>
      <c r="F1" s="143"/>
      <c r="G1" s="143"/>
      <c r="H1" s="143"/>
      <c r="I1" s="143"/>
    </row>
    <row r="2" spans="1:13" ht="3" customHeight="1" x14ac:dyDescent="0.2"/>
    <row r="3" spans="1:13" x14ac:dyDescent="0.2">
      <c r="A3" s="139" t="s">
        <v>0</v>
      </c>
      <c r="B3" s="139" t="s">
        <v>1</v>
      </c>
      <c r="C3" s="156" t="s">
        <v>2</v>
      </c>
      <c r="D3" s="139" t="s">
        <v>0</v>
      </c>
      <c r="E3" s="156" t="s">
        <v>3</v>
      </c>
      <c r="F3" s="139" t="s">
        <v>4</v>
      </c>
      <c r="G3" s="139"/>
      <c r="H3" s="139"/>
      <c r="I3" s="139"/>
      <c r="J3" s="139"/>
    </row>
    <row r="4" spans="1:13" x14ac:dyDescent="0.2">
      <c r="A4" s="139"/>
      <c r="B4" s="139"/>
      <c r="C4" s="156"/>
      <c r="D4" s="139"/>
      <c r="E4" s="156"/>
      <c r="F4" s="139" t="s">
        <v>317</v>
      </c>
      <c r="G4" s="139"/>
      <c r="H4" s="139"/>
      <c r="I4" s="139" t="s">
        <v>318</v>
      </c>
      <c r="J4" s="139" t="s">
        <v>319</v>
      </c>
    </row>
    <row r="5" spans="1:13" ht="72" x14ac:dyDescent="0.2">
      <c r="A5" s="139"/>
      <c r="B5" s="139"/>
      <c r="C5" s="156"/>
      <c r="D5" s="139"/>
      <c r="E5" s="156"/>
      <c r="F5" s="7" t="s">
        <v>5</v>
      </c>
      <c r="G5" s="26" t="s">
        <v>6</v>
      </c>
      <c r="H5" s="7" t="s">
        <v>7</v>
      </c>
      <c r="I5" s="139"/>
      <c r="J5" s="139"/>
    </row>
    <row r="6" spans="1:13" x14ac:dyDescent="0.2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</row>
    <row r="7" spans="1:13" x14ac:dyDescent="0.2">
      <c r="A7" s="26" t="s">
        <v>8</v>
      </c>
      <c r="B7" s="7">
        <v>1</v>
      </c>
      <c r="C7" s="7" t="s">
        <v>9</v>
      </c>
      <c r="D7" s="24"/>
      <c r="E7" s="7" t="s">
        <v>9</v>
      </c>
      <c r="F7" s="21"/>
      <c r="G7" s="21"/>
      <c r="H7" s="21"/>
      <c r="I7" s="21"/>
      <c r="J7" s="21"/>
      <c r="M7" s="18"/>
    </row>
    <row r="8" spans="1:13" x14ac:dyDescent="0.2">
      <c r="A8" s="26" t="s">
        <v>10</v>
      </c>
      <c r="B8" s="7">
        <v>2</v>
      </c>
      <c r="C8" s="7" t="s">
        <v>9</v>
      </c>
      <c r="D8" s="24"/>
      <c r="E8" s="7" t="s">
        <v>9</v>
      </c>
      <c r="F8" s="21"/>
      <c r="G8" s="21"/>
      <c r="H8" s="21"/>
      <c r="I8" s="21"/>
      <c r="J8" s="21"/>
      <c r="M8" s="19"/>
    </row>
    <row r="9" spans="1:13" x14ac:dyDescent="0.2">
      <c r="A9" s="27" t="s">
        <v>192</v>
      </c>
      <c r="B9" s="140">
        <v>1000</v>
      </c>
      <c r="C9" s="139" t="s">
        <v>12</v>
      </c>
      <c r="D9" s="141"/>
      <c r="E9" s="144"/>
      <c r="F9" s="146">
        <f xml:space="preserve"> F14</f>
        <v>39636200</v>
      </c>
      <c r="G9" s="155">
        <f>SUM(G31:G42)</f>
        <v>8506269.1999999993</v>
      </c>
      <c r="H9" s="157"/>
      <c r="I9" s="146">
        <f>I14+I30</f>
        <v>40163994.269999996</v>
      </c>
      <c r="J9" s="146">
        <f>J14+J30</f>
        <v>40163994.269999996</v>
      </c>
      <c r="K9" s="87"/>
      <c r="L9" s="87"/>
      <c r="M9" s="92"/>
    </row>
    <row r="10" spans="1:13" x14ac:dyDescent="0.2">
      <c r="A10" s="22" t="s">
        <v>11</v>
      </c>
      <c r="B10" s="140"/>
      <c r="C10" s="139"/>
      <c r="D10" s="141"/>
      <c r="E10" s="144"/>
      <c r="F10" s="147"/>
      <c r="G10" s="155"/>
      <c r="H10" s="158"/>
      <c r="I10" s="147"/>
      <c r="J10" s="147"/>
      <c r="M10" s="19"/>
    </row>
    <row r="11" spans="1:13" x14ac:dyDescent="0.2">
      <c r="A11" s="22" t="s">
        <v>13</v>
      </c>
      <c r="B11" s="139">
        <v>1100</v>
      </c>
      <c r="C11" s="139">
        <v>120</v>
      </c>
      <c r="D11" s="141"/>
      <c r="E11" s="144"/>
      <c r="F11" s="144"/>
      <c r="G11" s="144"/>
      <c r="H11" s="154"/>
      <c r="I11" s="144"/>
      <c r="J11" s="144"/>
      <c r="M11" s="19"/>
    </row>
    <row r="12" spans="1:13" x14ac:dyDescent="0.2">
      <c r="A12" s="22" t="s">
        <v>14</v>
      </c>
      <c r="B12" s="139"/>
      <c r="C12" s="139"/>
      <c r="D12" s="141"/>
      <c r="E12" s="144"/>
      <c r="F12" s="144"/>
      <c r="G12" s="144"/>
      <c r="H12" s="154"/>
      <c r="I12" s="144"/>
      <c r="J12" s="144"/>
      <c r="M12" s="19"/>
    </row>
    <row r="13" spans="1:13" x14ac:dyDescent="0.2">
      <c r="A13" s="22" t="s">
        <v>13</v>
      </c>
      <c r="B13" s="7">
        <v>1110</v>
      </c>
      <c r="C13" s="21"/>
      <c r="D13" s="24"/>
      <c r="E13" s="38"/>
      <c r="F13" s="38"/>
      <c r="G13" s="38"/>
      <c r="H13" s="98"/>
      <c r="I13" s="38"/>
      <c r="J13" s="38"/>
      <c r="M13" s="18"/>
    </row>
    <row r="14" spans="1:13" ht="24" x14ac:dyDescent="0.2">
      <c r="A14" s="22" t="s">
        <v>15</v>
      </c>
      <c r="B14" s="7">
        <v>1200</v>
      </c>
      <c r="C14" s="7">
        <v>130</v>
      </c>
      <c r="D14" s="24"/>
      <c r="E14" s="38"/>
      <c r="F14" s="39">
        <f>F16+F17</f>
        <v>39636200</v>
      </c>
      <c r="G14" s="40"/>
      <c r="H14" s="99"/>
      <c r="I14" s="39">
        <f>I16+I17</f>
        <v>31898800</v>
      </c>
      <c r="J14" s="39">
        <f>J16+J17</f>
        <v>31898800</v>
      </c>
      <c r="K14" s="97"/>
      <c r="L14" s="87"/>
      <c r="M14" s="18"/>
    </row>
    <row r="15" spans="1:13" ht="12" customHeight="1" x14ac:dyDescent="0.2">
      <c r="A15" s="22" t="s">
        <v>13</v>
      </c>
      <c r="D15" s="83"/>
      <c r="E15" s="8"/>
      <c r="F15" s="8"/>
      <c r="G15" s="8"/>
      <c r="H15" s="100"/>
      <c r="I15" s="8"/>
      <c r="J15" s="8"/>
      <c r="L15" s="87"/>
      <c r="M15" s="96"/>
    </row>
    <row r="16" spans="1:13" ht="12" customHeight="1" x14ac:dyDescent="0.2">
      <c r="A16" s="136" t="s">
        <v>16</v>
      </c>
      <c r="B16" s="129">
        <v>1210</v>
      </c>
      <c r="C16" s="129">
        <v>130</v>
      </c>
      <c r="D16" s="126" t="s">
        <v>296</v>
      </c>
      <c r="E16" s="38" t="s">
        <v>295</v>
      </c>
      <c r="F16" s="110">
        <f>F65+F78+F115+F126</f>
        <v>4804600</v>
      </c>
      <c r="G16" s="38"/>
      <c r="H16" s="38"/>
      <c r="I16" s="43">
        <v>3541000</v>
      </c>
      <c r="J16" s="43">
        <v>3541000</v>
      </c>
      <c r="L16" s="97"/>
      <c r="M16" s="19"/>
    </row>
    <row r="17" spans="1:13" ht="12" customHeight="1" x14ac:dyDescent="0.2">
      <c r="A17" s="138"/>
      <c r="B17" s="130"/>
      <c r="C17" s="130"/>
      <c r="D17" s="131"/>
      <c r="E17" s="38">
        <v>602044500</v>
      </c>
      <c r="F17" s="43">
        <f>F64+F114</f>
        <v>34831600</v>
      </c>
      <c r="G17" s="38"/>
      <c r="H17" s="38"/>
      <c r="I17" s="43">
        <v>28357800</v>
      </c>
      <c r="J17" s="43">
        <v>28357800</v>
      </c>
      <c r="M17" s="19"/>
    </row>
    <row r="18" spans="1:13" ht="9.75" customHeight="1" x14ac:dyDescent="0.2">
      <c r="A18" s="22" t="s">
        <v>13</v>
      </c>
      <c r="B18" s="139">
        <v>1211</v>
      </c>
      <c r="C18" s="139">
        <v>130</v>
      </c>
      <c r="D18" s="141"/>
      <c r="E18" s="153"/>
      <c r="F18" s="153"/>
      <c r="G18" s="153"/>
      <c r="H18" s="153"/>
      <c r="I18" s="153"/>
      <c r="J18" s="153"/>
      <c r="M18" s="18"/>
    </row>
    <row r="19" spans="1:13" ht="12" customHeight="1" x14ac:dyDescent="0.2">
      <c r="A19" s="22" t="s">
        <v>17</v>
      </c>
      <c r="B19" s="139"/>
      <c r="C19" s="139"/>
      <c r="D19" s="141"/>
      <c r="E19" s="153"/>
      <c r="F19" s="153"/>
      <c r="G19" s="153"/>
      <c r="H19" s="153"/>
      <c r="I19" s="153"/>
      <c r="J19" s="153"/>
      <c r="M19" s="18"/>
    </row>
    <row r="20" spans="1:13" x14ac:dyDescent="0.2">
      <c r="A20" s="22" t="s">
        <v>13</v>
      </c>
      <c r="B20" s="139">
        <v>1212</v>
      </c>
      <c r="C20" s="139">
        <v>130</v>
      </c>
      <c r="D20" s="141"/>
      <c r="E20" s="153"/>
      <c r="F20" s="153"/>
      <c r="G20" s="153"/>
      <c r="H20" s="153"/>
      <c r="I20" s="153"/>
      <c r="J20" s="153"/>
      <c r="M20" s="18"/>
    </row>
    <row r="21" spans="1:13" ht="24" hidden="1" x14ac:dyDescent="0.2">
      <c r="A21" s="22" t="s">
        <v>18</v>
      </c>
      <c r="B21" s="139"/>
      <c r="C21" s="139"/>
      <c r="D21" s="141"/>
      <c r="E21" s="153"/>
      <c r="F21" s="153"/>
      <c r="G21" s="153"/>
      <c r="H21" s="153"/>
      <c r="I21" s="153"/>
      <c r="J21" s="153"/>
      <c r="M21" s="18"/>
    </row>
    <row r="22" spans="1:13" hidden="1" x14ac:dyDescent="0.2">
      <c r="A22" s="22" t="s">
        <v>13</v>
      </c>
      <c r="B22" s="139">
        <v>1213</v>
      </c>
      <c r="C22" s="139">
        <v>130</v>
      </c>
      <c r="D22" s="141"/>
      <c r="E22" s="153"/>
      <c r="F22" s="153"/>
      <c r="G22" s="153"/>
      <c r="H22" s="153"/>
      <c r="I22" s="153"/>
      <c r="J22" s="153"/>
      <c r="M22" s="18"/>
    </row>
    <row r="23" spans="1:13" ht="24" hidden="1" x14ac:dyDescent="0.2">
      <c r="A23" s="22" t="s">
        <v>19</v>
      </c>
      <c r="B23" s="139"/>
      <c r="C23" s="139"/>
      <c r="D23" s="141"/>
      <c r="E23" s="153"/>
      <c r="F23" s="153"/>
      <c r="G23" s="153"/>
      <c r="H23" s="153"/>
      <c r="I23" s="153"/>
      <c r="J23" s="153"/>
      <c r="M23" s="20"/>
    </row>
    <row r="24" spans="1:13" x14ac:dyDescent="0.2">
      <c r="A24" s="22" t="s">
        <v>13</v>
      </c>
      <c r="B24" s="139" t="s">
        <v>20</v>
      </c>
      <c r="C24" s="139">
        <v>130</v>
      </c>
      <c r="D24" s="141" t="s">
        <v>297</v>
      </c>
      <c r="E24" s="153"/>
      <c r="F24" s="153"/>
      <c r="G24" s="153"/>
      <c r="H24" s="152"/>
      <c r="I24" s="153"/>
      <c r="J24" s="153"/>
      <c r="M24" s="18"/>
    </row>
    <row r="25" spans="1:13" x14ac:dyDescent="0.2">
      <c r="A25" s="22" t="s">
        <v>294</v>
      </c>
      <c r="B25" s="139"/>
      <c r="C25" s="139"/>
      <c r="D25" s="141"/>
      <c r="E25" s="153"/>
      <c r="F25" s="153"/>
      <c r="G25" s="153"/>
      <c r="H25" s="152"/>
      <c r="I25" s="153"/>
      <c r="J25" s="153"/>
    </row>
    <row r="26" spans="1:13" x14ac:dyDescent="0.2">
      <c r="A26" s="22" t="s">
        <v>13</v>
      </c>
      <c r="B26" s="139" t="s">
        <v>22</v>
      </c>
      <c r="C26" s="139">
        <v>130</v>
      </c>
      <c r="D26" s="141"/>
      <c r="E26" s="153"/>
      <c r="F26" s="153"/>
      <c r="G26" s="153"/>
      <c r="H26" s="153"/>
      <c r="I26" s="153"/>
      <c r="J26" s="153"/>
    </row>
    <row r="27" spans="1:13" x14ac:dyDescent="0.2">
      <c r="A27" s="22" t="s">
        <v>21</v>
      </c>
      <c r="B27" s="139"/>
      <c r="C27" s="139"/>
      <c r="D27" s="141"/>
      <c r="E27" s="153"/>
      <c r="F27" s="153"/>
      <c r="G27" s="153"/>
      <c r="H27" s="153"/>
      <c r="I27" s="153"/>
      <c r="J27" s="153"/>
    </row>
    <row r="28" spans="1:13" ht="24" x14ac:dyDescent="0.2">
      <c r="A28" s="22" t="s">
        <v>23</v>
      </c>
      <c r="B28" s="7">
        <v>1300</v>
      </c>
      <c r="C28" s="7">
        <v>140</v>
      </c>
      <c r="D28" s="24"/>
      <c r="E28" s="38"/>
      <c r="F28" s="38"/>
      <c r="G28" s="38"/>
      <c r="H28" s="38"/>
      <c r="I28" s="38"/>
      <c r="J28" s="38"/>
    </row>
    <row r="29" spans="1:13" x14ac:dyDescent="0.2">
      <c r="A29" s="22" t="s">
        <v>13</v>
      </c>
      <c r="B29" s="7">
        <v>1310</v>
      </c>
      <c r="C29" s="7">
        <v>140</v>
      </c>
      <c r="D29" s="24"/>
      <c r="E29" s="38"/>
      <c r="F29" s="38"/>
      <c r="G29" s="38"/>
      <c r="H29" s="38"/>
      <c r="I29" s="38"/>
      <c r="J29" s="38"/>
    </row>
    <row r="30" spans="1:13" ht="16.5" customHeight="1" x14ac:dyDescent="0.2">
      <c r="A30" s="22" t="s">
        <v>24</v>
      </c>
      <c r="B30" s="7">
        <v>1400</v>
      </c>
      <c r="C30" s="7">
        <v>150</v>
      </c>
      <c r="D30" s="24" t="s">
        <v>296</v>
      </c>
      <c r="E30" s="38" t="s">
        <v>254</v>
      </c>
      <c r="F30" s="40"/>
      <c r="G30" s="90">
        <f>G31+G32+G33+G34+G35+G36+G37+G38+G41+G39+G40+G42</f>
        <v>8506269.1999999993</v>
      </c>
      <c r="H30" s="106"/>
      <c r="I30" s="106">
        <f>I31+I32+I33+I36+I37+I38</f>
        <v>8265194.2699999996</v>
      </c>
      <c r="J30" s="106">
        <f>J31+J32+J33+J36+J37+J38</f>
        <v>8265194.2699999996</v>
      </c>
      <c r="L30" s="87"/>
    </row>
    <row r="31" spans="1:13" ht="11.25" customHeight="1" x14ac:dyDescent="0.2">
      <c r="A31" s="136" t="s">
        <v>13</v>
      </c>
      <c r="B31" s="129">
        <v>1410</v>
      </c>
      <c r="C31" s="129">
        <v>150</v>
      </c>
      <c r="D31" s="126" t="s">
        <v>296</v>
      </c>
      <c r="E31" s="38">
        <v>6020545400</v>
      </c>
      <c r="F31" s="38"/>
      <c r="G31" s="43">
        <v>2800000</v>
      </c>
      <c r="H31" s="43"/>
      <c r="I31" s="43">
        <v>2560000</v>
      </c>
      <c r="J31" s="43">
        <f>I31</f>
        <v>2560000</v>
      </c>
    </row>
    <row r="32" spans="1:13" ht="12.75" customHeight="1" x14ac:dyDescent="0.2">
      <c r="A32" s="137"/>
      <c r="B32" s="132"/>
      <c r="C32" s="132"/>
      <c r="D32" s="127"/>
      <c r="E32" s="38" t="s">
        <v>310</v>
      </c>
      <c r="F32" s="38"/>
      <c r="G32" s="89">
        <v>3054492</v>
      </c>
      <c r="H32" s="43"/>
      <c r="I32" s="43">
        <f>G32</f>
        <v>3054492</v>
      </c>
      <c r="J32" s="43">
        <f>G32</f>
        <v>3054492</v>
      </c>
    </row>
    <row r="33" spans="1:12" ht="13.5" customHeight="1" x14ac:dyDescent="0.2">
      <c r="A33" s="137"/>
      <c r="B33" s="132"/>
      <c r="C33" s="132"/>
      <c r="D33" s="127"/>
      <c r="E33" s="38">
        <v>6042025880</v>
      </c>
      <c r="F33" s="38"/>
      <c r="G33" s="89">
        <v>222300</v>
      </c>
      <c r="H33" s="43"/>
      <c r="I33" s="43">
        <f>G33</f>
        <v>222300</v>
      </c>
      <c r="J33" s="43">
        <f>G33</f>
        <v>222300</v>
      </c>
    </row>
    <row r="34" spans="1:12" ht="13.5" customHeight="1" x14ac:dyDescent="0.2">
      <c r="A34" s="137"/>
      <c r="B34" s="132"/>
      <c r="C34" s="132"/>
      <c r="D34" s="127"/>
      <c r="E34" s="38">
        <v>6040825700</v>
      </c>
      <c r="F34" s="38"/>
      <c r="G34" s="89"/>
      <c r="H34" s="43"/>
      <c r="I34" s="43"/>
      <c r="J34" s="43"/>
      <c r="L34" s="91"/>
    </row>
    <row r="35" spans="1:12" ht="13.5" customHeight="1" x14ac:dyDescent="0.2">
      <c r="A35" s="137"/>
      <c r="B35" s="132"/>
      <c r="C35" s="132"/>
      <c r="D35" s="127"/>
      <c r="E35" s="38">
        <v>6020425320</v>
      </c>
      <c r="F35" s="38"/>
      <c r="G35" s="89"/>
      <c r="H35" s="43"/>
      <c r="I35" s="43"/>
      <c r="J35" s="43"/>
    </row>
    <row r="36" spans="1:12" ht="13.5" customHeight="1" x14ac:dyDescent="0.2">
      <c r="A36" s="137"/>
      <c r="B36" s="132"/>
      <c r="C36" s="132"/>
      <c r="D36" s="127"/>
      <c r="E36" s="38" t="s">
        <v>292</v>
      </c>
      <c r="F36" s="38"/>
      <c r="G36" s="89">
        <v>2000000</v>
      </c>
      <c r="H36" s="43"/>
      <c r="I36" s="43">
        <f>G36</f>
        <v>2000000</v>
      </c>
      <c r="J36" s="43">
        <f>G36</f>
        <v>2000000</v>
      </c>
    </row>
    <row r="37" spans="1:12" ht="13.5" customHeight="1" x14ac:dyDescent="0.2">
      <c r="A37" s="137"/>
      <c r="B37" s="132"/>
      <c r="C37" s="132"/>
      <c r="D37" s="128"/>
      <c r="E37" s="81" t="s">
        <v>303</v>
      </c>
      <c r="F37" s="38"/>
      <c r="G37" s="89">
        <v>89838</v>
      </c>
      <c r="H37" s="43"/>
      <c r="I37" s="43">
        <v>89838</v>
      </c>
      <c r="J37" s="43">
        <v>89838</v>
      </c>
    </row>
    <row r="38" spans="1:12" ht="13.5" customHeight="1" x14ac:dyDescent="0.2">
      <c r="A38" s="137"/>
      <c r="B38" s="132"/>
      <c r="C38" s="132"/>
      <c r="D38" s="126" t="s">
        <v>297</v>
      </c>
      <c r="E38" s="38" t="s">
        <v>301</v>
      </c>
      <c r="F38" s="38"/>
      <c r="G38" s="89">
        <v>260859.6</v>
      </c>
      <c r="H38" s="43"/>
      <c r="I38" s="43">
        <v>338564.27</v>
      </c>
      <c r="J38" s="43">
        <v>338564.27</v>
      </c>
    </row>
    <row r="39" spans="1:12" ht="13.5" customHeight="1" x14ac:dyDescent="0.2">
      <c r="A39" s="137"/>
      <c r="B39" s="132"/>
      <c r="C39" s="132"/>
      <c r="D39" s="127"/>
      <c r="E39" s="88">
        <v>6030745600</v>
      </c>
      <c r="F39" s="88"/>
      <c r="G39" s="89"/>
      <c r="H39" s="43"/>
      <c r="I39" s="43"/>
      <c r="J39" s="43"/>
    </row>
    <row r="40" spans="1:12" ht="13.5" customHeight="1" x14ac:dyDescent="0.2">
      <c r="A40" s="137"/>
      <c r="B40" s="132"/>
      <c r="C40" s="132"/>
      <c r="D40" s="127"/>
      <c r="E40" s="88">
        <v>6030745610</v>
      </c>
      <c r="F40" s="88"/>
      <c r="G40" s="89"/>
      <c r="H40" s="43"/>
      <c r="I40" s="43"/>
      <c r="J40" s="43"/>
    </row>
    <row r="41" spans="1:12" ht="13.5" customHeight="1" x14ac:dyDescent="0.2">
      <c r="A41" s="137"/>
      <c r="B41" s="132"/>
      <c r="C41" s="132"/>
      <c r="D41" s="127"/>
      <c r="E41" s="40">
        <v>6030725610</v>
      </c>
      <c r="F41" s="88"/>
      <c r="G41" s="111"/>
      <c r="H41" s="43"/>
      <c r="I41" s="43"/>
      <c r="J41" s="43"/>
    </row>
    <row r="42" spans="1:12" ht="13.5" customHeight="1" x14ac:dyDescent="0.2">
      <c r="A42" s="138"/>
      <c r="B42" s="132"/>
      <c r="C42" s="132"/>
      <c r="D42" s="131"/>
      <c r="E42" s="88" t="s">
        <v>301</v>
      </c>
      <c r="F42" s="88"/>
      <c r="G42" s="89">
        <v>78779.600000000006</v>
      </c>
      <c r="H42" s="43"/>
      <c r="I42" s="43"/>
      <c r="J42" s="43"/>
    </row>
    <row r="43" spans="1:12" ht="12.75" customHeight="1" x14ac:dyDescent="0.2">
      <c r="A43" s="22" t="s">
        <v>25</v>
      </c>
      <c r="B43" s="130"/>
      <c r="C43" s="130"/>
      <c r="D43" s="24"/>
      <c r="E43" s="38"/>
      <c r="F43" s="38"/>
      <c r="G43" s="89"/>
      <c r="H43" s="43"/>
      <c r="I43" s="43"/>
      <c r="J43" s="43"/>
    </row>
    <row r="44" spans="1:12" ht="15" customHeight="1" x14ac:dyDescent="0.2">
      <c r="A44" s="22" t="s">
        <v>13</v>
      </c>
      <c r="B44" s="139">
        <v>1411</v>
      </c>
      <c r="C44" s="139">
        <v>150</v>
      </c>
      <c r="D44" s="141" t="s">
        <v>296</v>
      </c>
      <c r="E44" s="139"/>
      <c r="F44" s="139"/>
      <c r="G44" s="151"/>
      <c r="H44" s="152"/>
      <c r="I44" s="152"/>
      <c r="J44" s="152"/>
    </row>
    <row r="45" spans="1:12" ht="18.75" customHeight="1" x14ac:dyDescent="0.2">
      <c r="A45" s="22" t="s">
        <v>26</v>
      </c>
      <c r="B45" s="139"/>
      <c r="C45" s="139"/>
      <c r="D45" s="141"/>
      <c r="E45" s="139"/>
      <c r="F45" s="139"/>
      <c r="G45" s="151"/>
      <c r="H45" s="153"/>
      <c r="I45" s="153"/>
      <c r="J45" s="152"/>
      <c r="L45" s="87"/>
    </row>
    <row r="46" spans="1:12" hidden="1" x14ac:dyDescent="0.2">
      <c r="A46" s="22" t="s">
        <v>13</v>
      </c>
      <c r="B46" s="139">
        <v>1412</v>
      </c>
      <c r="C46" s="139">
        <v>150</v>
      </c>
      <c r="D46" s="141"/>
      <c r="E46" s="139"/>
      <c r="F46" s="139"/>
      <c r="G46" s="151"/>
      <c r="H46" s="139"/>
      <c r="I46" s="139"/>
      <c r="J46" s="139"/>
    </row>
    <row r="47" spans="1:12" hidden="1" x14ac:dyDescent="0.2">
      <c r="A47" s="22" t="s">
        <v>27</v>
      </c>
      <c r="B47" s="139"/>
      <c r="C47" s="139"/>
      <c r="D47" s="141"/>
      <c r="E47" s="139"/>
      <c r="F47" s="139"/>
      <c r="G47" s="151"/>
      <c r="H47" s="139"/>
      <c r="I47" s="139"/>
      <c r="J47" s="139"/>
    </row>
    <row r="48" spans="1:12" hidden="1" x14ac:dyDescent="0.2">
      <c r="A48" s="22" t="s">
        <v>13</v>
      </c>
      <c r="B48" s="139">
        <v>1413</v>
      </c>
      <c r="C48" s="139">
        <v>150</v>
      </c>
      <c r="D48" s="141"/>
      <c r="E48" s="139"/>
      <c r="F48" s="139"/>
      <c r="G48" s="151"/>
      <c r="H48" s="139"/>
      <c r="I48" s="139"/>
      <c r="J48" s="139"/>
    </row>
    <row r="49" spans="1:12" hidden="1" x14ac:dyDescent="0.2">
      <c r="A49" s="22" t="s">
        <v>17</v>
      </c>
      <c r="B49" s="139"/>
      <c r="C49" s="139"/>
      <c r="D49" s="141"/>
      <c r="E49" s="139"/>
      <c r="F49" s="139"/>
      <c r="G49" s="151"/>
      <c r="H49" s="139"/>
      <c r="I49" s="139"/>
      <c r="J49" s="139"/>
    </row>
    <row r="50" spans="1:12" hidden="1" x14ac:dyDescent="0.2">
      <c r="A50" s="22" t="s">
        <v>28</v>
      </c>
      <c r="B50" s="7">
        <v>1420</v>
      </c>
      <c r="C50" s="7">
        <v>150</v>
      </c>
      <c r="D50" s="24"/>
      <c r="E50" s="21"/>
      <c r="F50" s="21"/>
      <c r="G50" s="103"/>
      <c r="H50" s="21"/>
      <c r="I50" s="21"/>
      <c r="J50" s="21"/>
    </row>
    <row r="51" spans="1:12" hidden="1" x14ac:dyDescent="0.2">
      <c r="A51" s="22" t="s">
        <v>29</v>
      </c>
      <c r="B51" s="7">
        <v>1500</v>
      </c>
      <c r="C51" s="7">
        <v>180</v>
      </c>
      <c r="D51" s="24"/>
      <c r="E51" s="21"/>
      <c r="F51" s="21"/>
      <c r="G51" s="103"/>
      <c r="H51" s="21"/>
      <c r="I51" s="21"/>
      <c r="J51" s="21"/>
    </row>
    <row r="52" spans="1:12" hidden="1" x14ac:dyDescent="0.2">
      <c r="A52" s="22" t="s">
        <v>30</v>
      </c>
      <c r="B52" s="7">
        <v>1510</v>
      </c>
      <c r="C52" s="21"/>
      <c r="D52" s="24"/>
      <c r="E52" s="7"/>
      <c r="F52" s="21"/>
      <c r="G52" s="103"/>
      <c r="H52" s="21"/>
      <c r="I52" s="21"/>
      <c r="J52" s="21"/>
    </row>
    <row r="53" spans="1:12" hidden="1" x14ac:dyDescent="0.2">
      <c r="A53" s="22"/>
      <c r="B53" s="7">
        <v>1511</v>
      </c>
      <c r="C53" s="7"/>
      <c r="D53" s="24"/>
      <c r="E53" s="7"/>
      <c r="F53" s="7"/>
      <c r="G53" s="107"/>
      <c r="H53" s="7"/>
      <c r="I53" s="7"/>
      <c r="J53" s="7"/>
    </row>
    <row r="54" spans="1:12" hidden="1" x14ac:dyDescent="0.2">
      <c r="A54" s="22"/>
      <c r="B54" s="7">
        <v>1512</v>
      </c>
      <c r="C54" s="7"/>
      <c r="D54" s="24"/>
      <c r="E54" s="7"/>
      <c r="F54" s="7"/>
      <c r="G54" s="107"/>
      <c r="H54" s="7"/>
      <c r="I54" s="7"/>
      <c r="J54" s="7"/>
    </row>
    <row r="55" spans="1:12" hidden="1" x14ac:dyDescent="0.2">
      <c r="A55" s="22" t="s">
        <v>28</v>
      </c>
      <c r="B55" s="7">
        <v>1520</v>
      </c>
      <c r="C55" s="7">
        <v>180</v>
      </c>
      <c r="D55" s="24"/>
      <c r="E55" s="21"/>
      <c r="F55" s="21"/>
      <c r="G55" s="103"/>
      <c r="H55" s="21"/>
      <c r="I55" s="21"/>
      <c r="J55" s="21"/>
    </row>
    <row r="56" spans="1:12" hidden="1" x14ac:dyDescent="0.2">
      <c r="A56" s="22" t="s">
        <v>31</v>
      </c>
      <c r="B56" s="7">
        <v>1900</v>
      </c>
      <c r="C56" s="21"/>
      <c r="D56" s="24"/>
      <c r="E56" s="21"/>
      <c r="F56" s="21"/>
      <c r="G56" s="103"/>
      <c r="H56" s="21"/>
      <c r="I56" s="21"/>
      <c r="J56" s="21"/>
    </row>
    <row r="57" spans="1:12" hidden="1" x14ac:dyDescent="0.2">
      <c r="A57" s="22" t="s">
        <v>13</v>
      </c>
      <c r="B57" s="21"/>
      <c r="C57" s="21"/>
      <c r="D57" s="24"/>
      <c r="E57" s="21"/>
      <c r="F57" s="21"/>
      <c r="G57" s="103"/>
      <c r="H57" s="21"/>
      <c r="I57" s="21"/>
      <c r="J57" s="21"/>
    </row>
    <row r="58" spans="1:12" hidden="1" x14ac:dyDescent="0.2">
      <c r="A58" s="21"/>
      <c r="B58" s="21"/>
      <c r="C58" s="21"/>
      <c r="D58" s="7"/>
      <c r="E58" s="21"/>
      <c r="F58" s="21"/>
      <c r="G58" s="103"/>
      <c r="H58" s="21"/>
      <c r="I58" s="21"/>
      <c r="J58" s="21"/>
    </row>
    <row r="59" spans="1:12" hidden="1" x14ac:dyDescent="0.2">
      <c r="A59" s="26" t="s">
        <v>32</v>
      </c>
      <c r="B59" s="7">
        <v>1980</v>
      </c>
      <c r="C59" s="7" t="s">
        <v>9</v>
      </c>
      <c r="D59" s="7"/>
      <c r="E59" s="21"/>
      <c r="F59" s="21"/>
      <c r="G59" s="103"/>
      <c r="H59" s="21"/>
      <c r="I59" s="21"/>
      <c r="J59" s="21"/>
    </row>
    <row r="60" spans="1:12" hidden="1" x14ac:dyDescent="0.2">
      <c r="A60" s="22" t="s">
        <v>33</v>
      </c>
      <c r="B60" s="139">
        <v>1981</v>
      </c>
      <c r="C60" s="139">
        <v>510</v>
      </c>
      <c r="D60" s="139"/>
      <c r="E60" s="144"/>
      <c r="F60" s="144"/>
      <c r="G60" s="145"/>
      <c r="H60" s="144"/>
      <c r="I60" s="144"/>
      <c r="J60" s="139" t="s">
        <v>9</v>
      </c>
    </row>
    <row r="61" spans="1:12" ht="6" hidden="1" customHeight="1" x14ac:dyDescent="0.2">
      <c r="A61" s="22" t="s">
        <v>34</v>
      </c>
      <c r="B61" s="139"/>
      <c r="C61" s="139"/>
      <c r="D61" s="139"/>
      <c r="E61" s="144"/>
      <c r="F61" s="144"/>
      <c r="G61" s="145"/>
      <c r="H61" s="144"/>
      <c r="I61" s="144"/>
      <c r="J61" s="139"/>
    </row>
    <row r="62" spans="1:12" x14ac:dyDescent="0.2">
      <c r="A62" s="27" t="s">
        <v>35</v>
      </c>
      <c r="B62" s="140">
        <v>2000</v>
      </c>
      <c r="C62" s="139" t="s">
        <v>9</v>
      </c>
      <c r="D62" s="141"/>
      <c r="E62" s="144"/>
      <c r="F62" s="146">
        <f>F64+F65+F66+F102+F112+F78</f>
        <v>39636200</v>
      </c>
      <c r="G62" s="148">
        <f>G66+G68+G112+G67</f>
        <v>8506269.1999999993</v>
      </c>
      <c r="H62" s="150"/>
      <c r="I62" s="146">
        <f>I64+I65+I112</f>
        <v>44263700</v>
      </c>
      <c r="J62" s="146">
        <f>J64+J65+J112</f>
        <v>44263700</v>
      </c>
      <c r="K62" s="87"/>
      <c r="L62" s="87"/>
    </row>
    <row r="63" spans="1:12" x14ac:dyDescent="0.2">
      <c r="A63" s="22" t="s">
        <v>36</v>
      </c>
      <c r="B63" s="140"/>
      <c r="C63" s="139"/>
      <c r="D63" s="141"/>
      <c r="E63" s="144"/>
      <c r="F63" s="147"/>
      <c r="G63" s="149"/>
      <c r="H63" s="150"/>
      <c r="I63" s="147"/>
      <c r="J63" s="147"/>
    </row>
    <row r="64" spans="1:12" ht="18" customHeight="1" x14ac:dyDescent="0.2">
      <c r="A64" s="136" t="s">
        <v>13</v>
      </c>
      <c r="B64" s="129">
        <v>2100</v>
      </c>
      <c r="C64" s="129" t="s">
        <v>12</v>
      </c>
      <c r="D64" s="126" t="s">
        <v>296</v>
      </c>
      <c r="E64" s="81">
        <v>6020445310</v>
      </c>
      <c r="F64" s="43">
        <f>F71+F85</f>
        <v>33802000</v>
      </c>
      <c r="G64" s="89"/>
      <c r="H64" s="78"/>
      <c r="I64" s="43">
        <f>F64</f>
        <v>33802000</v>
      </c>
      <c r="J64" s="43">
        <f>F64</f>
        <v>33802000</v>
      </c>
      <c r="K64" s="87"/>
      <c r="L64" s="87"/>
    </row>
    <row r="65" spans="1:13" ht="18" customHeight="1" x14ac:dyDescent="0.2">
      <c r="A65" s="137"/>
      <c r="B65" s="132"/>
      <c r="C65" s="132"/>
      <c r="D65" s="127"/>
      <c r="E65" s="81">
        <v>6020425310</v>
      </c>
      <c r="F65" s="43">
        <f>F72+F86+ F78</f>
        <v>3559800</v>
      </c>
      <c r="G65" s="89"/>
      <c r="H65" s="78"/>
      <c r="I65" s="43">
        <f t="shared" ref="I65:I66" si="0">F65</f>
        <v>3559800</v>
      </c>
      <c r="J65" s="43">
        <f t="shared" ref="J65:J66" si="1">F65</f>
        <v>3559800</v>
      </c>
      <c r="L65" s="87">
        <f>F64+F65</f>
        <v>37361800</v>
      </c>
      <c r="M65" s="87"/>
    </row>
    <row r="66" spans="1:13" x14ac:dyDescent="0.2">
      <c r="A66" s="137"/>
      <c r="B66" s="132"/>
      <c r="C66" s="132"/>
      <c r="D66" s="127"/>
      <c r="E66" s="81" t="s">
        <v>310</v>
      </c>
      <c r="F66" s="43"/>
      <c r="G66" s="89">
        <v>3054492</v>
      </c>
      <c r="H66" s="78"/>
      <c r="I66" s="43">
        <f t="shared" si="0"/>
        <v>0</v>
      </c>
      <c r="J66" s="43">
        <f t="shared" si="1"/>
        <v>0</v>
      </c>
      <c r="L66" s="95"/>
    </row>
    <row r="67" spans="1:13" x14ac:dyDescent="0.2">
      <c r="A67" s="137"/>
      <c r="B67" s="132"/>
      <c r="C67" s="132"/>
      <c r="D67" s="128"/>
      <c r="E67" s="81" t="s">
        <v>303</v>
      </c>
      <c r="F67" s="43"/>
      <c r="G67" s="89">
        <v>89838</v>
      </c>
      <c r="H67" s="78"/>
      <c r="I67" s="43"/>
      <c r="J67" s="43"/>
    </row>
    <row r="68" spans="1:13" x14ac:dyDescent="0.2">
      <c r="A68" s="137"/>
      <c r="B68" s="132"/>
      <c r="C68" s="132"/>
      <c r="D68" s="24" t="s">
        <v>297</v>
      </c>
      <c r="E68" s="81" t="s">
        <v>301</v>
      </c>
      <c r="F68" s="43"/>
      <c r="G68" s="89">
        <v>339639.2</v>
      </c>
      <c r="H68" s="78"/>
      <c r="I68" s="43"/>
      <c r="J68" s="43"/>
    </row>
    <row r="69" spans="1:13" x14ac:dyDescent="0.2">
      <c r="A69" s="138"/>
      <c r="B69" s="132"/>
      <c r="C69" s="132"/>
      <c r="D69" s="24" t="s">
        <v>296</v>
      </c>
      <c r="E69" s="81" t="s">
        <v>254</v>
      </c>
      <c r="F69" s="43"/>
      <c r="G69" s="89"/>
      <c r="H69" s="78"/>
      <c r="I69" s="43"/>
      <c r="J69" s="43"/>
    </row>
    <row r="70" spans="1:13" x14ac:dyDescent="0.2">
      <c r="A70" s="22" t="s">
        <v>37</v>
      </c>
      <c r="B70" s="130"/>
      <c r="C70" s="130"/>
      <c r="D70" s="84"/>
      <c r="E70" s="81"/>
      <c r="F70" s="43"/>
      <c r="G70" s="89"/>
      <c r="H70" s="78"/>
      <c r="I70" s="43"/>
      <c r="J70" s="43"/>
    </row>
    <row r="71" spans="1:13" x14ac:dyDescent="0.2">
      <c r="A71" s="136" t="s">
        <v>13</v>
      </c>
      <c r="B71" s="129">
        <v>2110</v>
      </c>
      <c r="C71" s="129">
        <v>111</v>
      </c>
      <c r="D71" s="126" t="s">
        <v>296</v>
      </c>
      <c r="E71" s="40">
        <v>6020445310</v>
      </c>
      <c r="F71" s="43">
        <v>25961000</v>
      </c>
      <c r="G71" s="89"/>
      <c r="H71" s="43"/>
      <c r="I71" s="43">
        <f>F71</f>
        <v>25961000</v>
      </c>
      <c r="J71" s="108" t="s">
        <v>9</v>
      </c>
      <c r="K71" s="87"/>
      <c r="L71" s="125"/>
    </row>
    <row r="72" spans="1:13" x14ac:dyDescent="0.2">
      <c r="A72" s="137"/>
      <c r="B72" s="132"/>
      <c r="C72" s="132"/>
      <c r="D72" s="127"/>
      <c r="E72" s="40">
        <v>6020425310</v>
      </c>
      <c r="F72" s="43">
        <v>2431000</v>
      </c>
      <c r="G72" s="89"/>
      <c r="H72" s="43"/>
      <c r="I72" s="43">
        <f>F72</f>
        <v>2431000</v>
      </c>
      <c r="J72" s="108" t="s">
        <v>9</v>
      </c>
      <c r="L72" s="125"/>
    </row>
    <row r="73" spans="1:13" x14ac:dyDescent="0.2">
      <c r="A73" s="137"/>
      <c r="B73" s="132"/>
      <c r="C73" s="132"/>
      <c r="D73" s="131"/>
      <c r="E73" s="40" t="s">
        <v>310</v>
      </c>
      <c r="F73" s="43"/>
      <c r="G73" s="89">
        <v>2346000</v>
      </c>
      <c r="H73" s="43"/>
      <c r="I73" s="43">
        <f>G73</f>
        <v>2346000</v>
      </c>
      <c r="J73" s="108" t="s">
        <v>9</v>
      </c>
    </row>
    <row r="74" spans="1:13" x14ac:dyDescent="0.2">
      <c r="A74" s="138"/>
      <c r="B74" s="132"/>
      <c r="C74" s="132"/>
      <c r="D74" s="24" t="s">
        <v>297</v>
      </c>
      <c r="E74" s="40" t="s">
        <v>301</v>
      </c>
      <c r="F74" s="43"/>
      <c r="G74" s="89">
        <v>260859.6</v>
      </c>
      <c r="H74" s="43"/>
      <c r="I74" s="43"/>
      <c r="J74" s="108" t="s">
        <v>9</v>
      </c>
    </row>
    <row r="75" spans="1:13" x14ac:dyDescent="0.2">
      <c r="A75" s="22" t="s">
        <v>38</v>
      </c>
      <c r="B75" s="130"/>
      <c r="C75" s="130"/>
      <c r="D75" s="24" t="s">
        <v>296</v>
      </c>
      <c r="E75" s="40" t="s">
        <v>303</v>
      </c>
      <c r="F75" s="43"/>
      <c r="G75" s="89">
        <v>69000</v>
      </c>
      <c r="H75" s="43"/>
      <c r="I75" s="43"/>
      <c r="J75" s="108" t="s">
        <v>9</v>
      </c>
    </row>
    <row r="76" spans="1:13" x14ac:dyDescent="0.2">
      <c r="A76" s="22"/>
      <c r="B76" s="7">
        <v>2111</v>
      </c>
      <c r="C76" s="7"/>
      <c r="D76" s="24"/>
      <c r="E76" s="40"/>
      <c r="F76" s="40"/>
      <c r="G76" s="101"/>
      <c r="H76" s="40"/>
      <c r="I76" s="40"/>
      <c r="J76" s="40"/>
    </row>
    <row r="77" spans="1:13" ht="18" customHeight="1" x14ac:dyDescent="0.2">
      <c r="A77" s="22"/>
      <c r="B77" s="7">
        <v>2112</v>
      </c>
      <c r="C77" s="7"/>
      <c r="D77" s="24"/>
      <c r="E77" s="40"/>
      <c r="F77" s="40"/>
      <c r="G77" s="101"/>
      <c r="H77" s="40"/>
      <c r="I77" s="40"/>
      <c r="J77" s="40"/>
    </row>
    <row r="78" spans="1:13" ht="21" customHeight="1" x14ac:dyDescent="0.2">
      <c r="A78" s="22" t="s">
        <v>39</v>
      </c>
      <c r="B78" s="7">
        <v>2120</v>
      </c>
      <c r="C78" s="7">
        <v>112</v>
      </c>
      <c r="D78" s="24" t="s">
        <v>296</v>
      </c>
      <c r="E78" s="38">
        <v>6020425310</v>
      </c>
      <c r="F78" s="43">
        <f>F79</f>
        <v>394800</v>
      </c>
      <c r="G78" s="88"/>
      <c r="H78" s="43"/>
      <c r="I78" s="38"/>
      <c r="J78" s="40" t="s">
        <v>9</v>
      </c>
    </row>
    <row r="79" spans="1:13" ht="17.25" customHeight="1" x14ac:dyDescent="0.2">
      <c r="A79" s="22" t="s">
        <v>312</v>
      </c>
      <c r="B79" s="7">
        <v>2121</v>
      </c>
      <c r="C79" s="7">
        <v>112</v>
      </c>
      <c r="D79" s="24" t="s">
        <v>296</v>
      </c>
      <c r="E79" s="38">
        <v>6020425310</v>
      </c>
      <c r="F79" s="108">
        <v>394800</v>
      </c>
      <c r="G79" s="101"/>
      <c r="H79" s="112"/>
      <c r="I79" s="40"/>
      <c r="J79" s="40"/>
    </row>
    <row r="80" spans="1:13" ht="1.5" customHeight="1" x14ac:dyDescent="0.2">
      <c r="A80" s="22"/>
      <c r="B80" s="7">
        <v>2122</v>
      </c>
      <c r="C80" s="7"/>
      <c r="D80" s="24"/>
      <c r="E80" s="40"/>
      <c r="F80" s="108"/>
      <c r="G80" s="101"/>
      <c r="H80" s="40"/>
      <c r="I80" s="40"/>
      <c r="J80" s="40"/>
    </row>
    <row r="81" spans="1:12" ht="18.75" customHeight="1" x14ac:dyDescent="0.2">
      <c r="A81" s="129" t="s">
        <v>40</v>
      </c>
      <c r="B81" s="7">
        <v>2130</v>
      </c>
      <c r="C81" s="7">
        <v>113</v>
      </c>
      <c r="D81" s="24" t="s">
        <v>296</v>
      </c>
      <c r="E81" s="38" t="s">
        <v>298</v>
      </c>
      <c r="F81" s="38"/>
      <c r="G81" s="88"/>
      <c r="H81" s="43"/>
      <c r="I81" s="38"/>
      <c r="J81" s="40" t="s">
        <v>9</v>
      </c>
    </row>
    <row r="82" spans="1:12" ht="15" customHeight="1" x14ac:dyDescent="0.2">
      <c r="A82" s="130"/>
      <c r="B82" s="7">
        <v>2131</v>
      </c>
      <c r="C82" s="7">
        <v>113</v>
      </c>
      <c r="D82" s="24" t="s">
        <v>296</v>
      </c>
      <c r="E82" s="38" t="s">
        <v>254</v>
      </c>
      <c r="F82" s="40"/>
      <c r="G82" s="101"/>
      <c r="H82" s="108"/>
      <c r="I82" s="40"/>
      <c r="J82" s="40"/>
    </row>
    <row r="83" spans="1:12" ht="12" customHeight="1" x14ac:dyDescent="0.2">
      <c r="A83" s="22"/>
      <c r="B83" s="7">
        <v>2132</v>
      </c>
      <c r="C83" s="7"/>
      <c r="D83" s="24"/>
      <c r="E83" s="40"/>
      <c r="F83" s="40"/>
      <c r="G83" s="101"/>
      <c r="H83" s="40"/>
      <c r="I83" s="40"/>
      <c r="J83" s="40"/>
    </row>
    <row r="84" spans="1:12" ht="1.5" customHeight="1" x14ac:dyDescent="0.2">
      <c r="A84" s="86"/>
      <c r="B84" s="13"/>
      <c r="C84" s="13"/>
      <c r="D84" s="85"/>
      <c r="E84" s="40"/>
      <c r="F84" s="40"/>
      <c r="G84" s="101"/>
      <c r="H84" s="40"/>
      <c r="I84" s="40"/>
      <c r="J84" s="40"/>
    </row>
    <row r="85" spans="1:12" x14ac:dyDescent="0.2">
      <c r="A85" s="136" t="s">
        <v>41</v>
      </c>
      <c r="B85" s="129">
        <v>2140</v>
      </c>
      <c r="C85" s="129">
        <v>119</v>
      </c>
      <c r="D85" s="126" t="s">
        <v>296</v>
      </c>
      <c r="E85" s="38">
        <v>6020445310</v>
      </c>
      <c r="F85" s="43">
        <v>7841000</v>
      </c>
      <c r="G85" s="89"/>
      <c r="H85" s="43"/>
      <c r="I85" s="43">
        <v>7841000</v>
      </c>
      <c r="J85" s="108" t="s">
        <v>9</v>
      </c>
      <c r="K85" s="87"/>
      <c r="L85" s="87"/>
    </row>
    <row r="86" spans="1:12" x14ac:dyDescent="0.2">
      <c r="A86" s="137"/>
      <c r="B86" s="132"/>
      <c r="C86" s="132"/>
      <c r="D86" s="127"/>
      <c r="E86" s="38">
        <v>6020425310</v>
      </c>
      <c r="F86" s="43">
        <v>734000</v>
      </c>
      <c r="G86" s="89"/>
      <c r="H86" s="43"/>
      <c r="I86" s="43">
        <v>734000</v>
      </c>
      <c r="J86" s="108" t="s">
        <v>9</v>
      </c>
    </row>
    <row r="87" spans="1:12" x14ac:dyDescent="0.2">
      <c r="A87" s="137"/>
      <c r="B87" s="132"/>
      <c r="C87" s="132"/>
      <c r="D87" s="127"/>
      <c r="E87" s="43" t="s">
        <v>302</v>
      </c>
      <c r="F87" s="43"/>
      <c r="G87" s="89">
        <v>708492</v>
      </c>
      <c r="H87" s="43"/>
      <c r="I87" s="43">
        <f>G87</f>
        <v>708492</v>
      </c>
      <c r="J87" s="108" t="s">
        <v>9</v>
      </c>
    </row>
    <row r="88" spans="1:12" x14ac:dyDescent="0.2">
      <c r="A88" s="137"/>
      <c r="B88" s="132"/>
      <c r="C88" s="132"/>
      <c r="D88" s="128"/>
      <c r="E88" s="38" t="s">
        <v>303</v>
      </c>
      <c r="F88" s="43"/>
      <c r="G88" s="89">
        <v>20838</v>
      </c>
      <c r="H88" s="43"/>
      <c r="I88" s="43"/>
      <c r="J88" s="108"/>
    </row>
    <row r="89" spans="1:12" x14ac:dyDescent="0.2">
      <c r="A89" s="138"/>
      <c r="B89" s="130"/>
      <c r="C89" s="130"/>
      <c r="D89" s="24" t="s">
        <v>297</v>
      </c>
      <c r="E89" s="43" t="s">
        <v>301</v>
      </c>
      <c r="F89" s="43"/>
      <c r="G89" s="89">
        <v>78779.600000000006</v>
      </c>
      <c r="H89" s="43"/>
      <c r="I89" s="43"/>
      <c r="J89" s="108" t="s">
        <v>9</v>
      </c>
    </row>
    <row r="90" spans="1:12" x14ac:dyDescent="0.2">
      <c r="A90" s="22"/>
      <c r="B90" s="7">
        <v>2141</v>
      </c>
      <c r="C90" s="7"/>
      <c r="D90" s="24"/>
      <c r="E90" s="80"/>
      <c r="F90" s="80"/>
      <c r="G90" s="102"/>
      <c r="H90" s="80"/>
      <c r="I90" s="80"/>
      <c r="J90" s="80"/>
    </row>
    <row r="91" spans="1:12" x14ac:dyDescent="0.2">
      <c r="A91" s="22"/>
      <c r="B91" s="7">
        <v>2142</v>
      </c>
      <c r="C91" s="7"/>
      <c r="D91" s="24"/>
      <c r="E91" s="7"/>
      <c r="F91" s="7"/>
      <c r="G91" s="107"/>
      <c r="H91" s="7"/>
      <c r="I91" s="7"/>
      <c r="J91" s="7"/>
    </row>
    <row r="92" spans="1:12" hidden="1" x14ac:dyDescent="0.2">
      <c r="A92" s="22" t="s">
        <v>42</v>
      </c>
      <c r="B92" s="7">
        <v>2200</v>
      </c>
      <c r="C92" s="7">
        <v>300</v>
      </c>
      <c r="D92" s="24"/>
      <c r="E92" s="21"/>
      <c r="F92" s="21"/>
      <c r="G92" s="103"/>
      <c r="H92" s="21"/>
      <c r="I92" s="21"/>
      <c r="J92" s="7" t="s">
        <v>9</v>
      </c>
    </row>
    <row r="93" spans="1:12" hidden="1" x14ac:dyDescent="0.2">
      <c r="A93" s="22" t="s">
        <v>13</v>
      </c>
      <c r="B93" s="139">
        <v>2210</v>
      </c>
      <c r="C93" s="139">
        <v>320</v>
      </c>
      <c r="D93" s="141"/>
      <c r="E93" s="144"/>
      <c r="F93" s="144"/>
      <c r="G93" s="145"/>
      <c r="H93" s="144"/>
      <c r="I93" s="144"/>
      <c r="J93" s="139" t="s">
        <v>9</v>
      </c>
    </row>
    <row r="94" spans="1:12" ht="24" hidden="1" x14ac:dyDescent="0.2">
      <c r="A94" s="22" t="s">
        <v>43</v>
      </c>
      <c r="B94" s="139"/>
      <c r="C94" s="139"/>
      <c r="D94" s="141"/>
      <c r="E94" s="144"/>
      <c r="F94" s="144"/>
      <c r="G94" s="145"/>
      <c r="H94" s="144"/>
      <c r="I94" s="144"/>
      <c r="J94" s="139"/>
    </row>
    <row r="95" spans="1:12" hidden="1" x14ac:dyDescent="0.2">
      <c r="A95" s="22" t="s">
        <v>33</v>
      </c>
      <c r="B95" s="139">
        <v>2211</v>
      </c>
      <c r="C95" s="139">
        <v>321</v>
      </c>
      <c r="D95" s="141"/>
      <c r="E95" s="144"/>
      <c r="F95" s="144"/>
      <c r="G95" s="145"/>
      <c r="H95" s="144"/>
      <c r="I95" s="144"/>
      <c r="J95" s="139" t="s">
        <v>9</v>
      </c>
    </row>
    <row r="96" spans="1:12" ht="24" hidden="1" x14ac:dyDescent="0.2">
      <c r="A96" s="22" t="s">
        <v>44</v>
      </c>
      <c r="B96" s="139"/>
      <c r="C96" s="139"/>
      <c r="D96" s="141"/>
      <c r="E96" s="144"/>
      <c r="F96" s="144"/>
      <c r="G96" s="145"/>
      <c r="H96" s="144"/>
      <c r="I96" s="144"/>
      <c r="J96" s="139"/>
    </row>
    <row r="97" spans="1:11" ht="48" hidden="1" x14ac:dyDescent="0.2">
      <c r="A97" s="22" t="s">
        <v>45</v>
      </c>
      <c r="B97" s="7">
        <v>2230</v>
      </c>
      <c r="C97" s="7">
        <v>350</v>
      </c>
      <c r="D97" s="24"/>
      <c r="E97" s="21"/>
      <c r="F97" s="21"/>
      <c r="G97" s="103"/>
      <c r="H97" s="21"/>
      <c r="I97" s="21"/>
      <c r="J97" s="21"/>
    </row>
    <row r="98" spans="1:11" hidden="1" x14ac:dyDescent="0.2">
      <c r="A98" s="22" t="s">
        <v>46</v>
      </c>
      <c r="B98" s="7">
        <v>2240</v>
      </c>
      <c r="C98" s="7">
        <v>360</v>
      </c>
      <c r="D98" s="24"/>
      <c r="E98" s="21"/>
      <c r="F98" s="21"/>
      <c r="G98" s="103"/>
      <c r="H98" s="21"/>
      <c r="I98" s="21"/>
      <c r="J98" s="21"/>
    </row>
    <row r="99" spans="1:11" hidden="1" x14ac:dyDescent="0.2">
      <c r="A99" s="22" t="s">
        <v>47</v>
      </c>
      <c r="B99" s="7">
        <v>2300</v>
      </c>
      <c r="C99" s="7">
        <v>850</v>
      </c>
      <c r="D99" s="24"/>
      <c r="E99" s="21"/>
      <c r="F99" s="41"/>
      <c r="G99" s="103"/>
      <c r="H99" s="21"/>
      <c r="I99" s="41"/>
      <c r="J99" s="7" t="s">
        <v>9</v>
      </c>
    </row>
    <row r="100" spans="1:11" hidden="1" x14ac:dyDescent="0.2">
      <c r="A100" s="22" t="s">
        <v>33</v>
      </c>
      <c r="B100" s="139">
        <v>2310</v>
      </c>
      <c r="C100" s="139">
        <v>851</v>
      </c>
      <c r="D100" s="141"/>
      <c r="E100" s="144"/>
      <c r="F100" s="144"/>
      <c r="G100" s="145"/>
      <c r="H100" s="144"/>
      <c r="I100" s="144"/>
      <c r="J100" s="139" t="s">
        <v>9</v>
      </c>
    </row>
    <row r="101" spans="1:11" hidden="1" x14ac:dyDescent="0.2">
      <c r="A101" s="22" t="s">
        <v>48</v>
      </c>
      <c r="B101" s="139"/>
      <c r="C101" s="139"/>
      <c r="D101" s="141"/>
      <c r="E101" s="144"/>
      <c r="F101" s="144"/>
      <c r="G101" s="145"/>
      <c r="H101" s="144"/>
      <c r="I101" s="144"/>
      <c r="J101" s="139"/>
    </row>
    <row r="102" spans="1:11" ht="36.75" customHeight="1" x14ac:dyDescent="0.2">
      <c r="A102" s="22" t="s">
        <v>49</v>
      </c>
      <c r="B102" s="7">
        <v>2320</v>
      </c>
      <c r="C102" s="7">
        <v>852</v>
      </c>
      <c r="D102" s="24"/>
      <c r="E102" s="21">
        <v>6020425320</v>
      </c>
      <c r="F102" s="41">
        <v>0</v>
      </c>
      <c r="G102" s="103"/>
      <c r="H102" s="21"/>
      <c r="I102" s="41"/>
      <c r="J102" s="7" t="s">
        <v>9</v>
      </c>
    </row>
    <row r="103" spans="1:11" ht="24.75" hidden="1" customHeight="1" x14ac:dyDescent="0.2">
      <c r="A103" s="22" t="s">
        <v>50</v>
      </c>
      <c r="B103" s="7">
        <v>2330</v>
      </c>
      <c r="C103" s="7">
        <v>853</v>
      </c>
      <c r="D103" s="24"/>
      <c r="E103" s="21"/>
      <c r="F103" s="21"/>
      <c r="G103" s="103"/>
      <c r="H103" s="21"/>
      <c r="I103" s="21"/>
      <c r="J103" s="7" t="s">
        <v>9</v>
      </c>
    </row>
    <row r="104" spans="1:11" ht="21" hidden="1" customHeight="1" x14ac:dyDescent="0.2">
      <c r="A104" s="22" t="s">
        <v>51</v>
      </c>
      <c r="B104" s="7">
        <v>2400</v>
      </c>
      <c r="C104" s="7" t="s">
        <v>9</v>
      </c>
      <c r="D104" s="24"/>
      <c r="E104" s="21"/>
      <c r="F104" s="21"/>
      <c r="G104" s="103"/>
      <c r="H104" s="21"/>
      <c r="I104" s="21"/>
      <c r="J104" s="7" t="s">
        <v>9</v>
      </c>
    </row>
    <row r="105" spans="1:11" ht="27" hidden="1" customHeight="1" x14ac:dyDescent="0.2">
      <c r="A105" s="22" t="s">
        <v>33</v>
      </c>
      <c r="B105" s="139">
        <v>2410</v>
      </c>
      <c r="C105" s="139">
        <v>615</v>
      </c>
      <c r="D105" s="141"/>
      <c r="E105" s="144"/>
      <c r="F105" s="144"/>
      <c r="G105" s="145"/>
      <c r="H105" s="144"/>
      <c r="I105" s="144"/>
      <c r="J105" s="139" t="s">
        <v>9</v>
      </c>
    </row>
    <row r="106" spans="1:11" ht="33.75" hidden="1" customHeight="1" x14ac:dyDescent="0.2">
      <c r="A106" s="22" t="s">
        <v>52</v>
      </c>
      <c r="B106" s="139"/>
      <c r="C106" s="139"/>
      <c r="D106" s="141"/>
      <c r="E106" s="144"/>
      <c r="F106" s="144"/>
      <c r="G106" s="145"/>
      <c r="H106" s="144"/>
      <c r="I106" s="144"/>
      <c r="J106" s="139"/>
    </row>
    <row r="107" spans="1:11" ht="36.75" hidden="1" customHeight="1" x14ac:dyDescent="0.2">
      <c r="A107" s="22" t="s">
        <v>53</v>
      </c>
      <c r="B107" s="7">
        <v>2420</v>
      </c>
      <c r="C107" s="7">
        <v>625</v>
      </c>
      <c r="D107" s="24"/>
      <c r="E107" s="21"/>
      <c r="F107" s="21"/>
      <c r="G107" s="103"/>
      <c r="H107" s="21"/>
      <c r="I107" s="21"/>
      <c r="J107" s="21"/>
    </row>
    <row r="108" spans="1:11" ht="36" hidden="1" customHeight="1" x14ac:dyDescent="0.2">
      <c r="A108" s="22" t="s">
        <v>54</v>
      </c>
      <c r="B108" s="7">
        <v>2430</v>
      </c>
      <c r="C108" s="7">
        <v>635</v>
      </c>
      <c r="D108" s="24"/>
      <c r="E108" s="21"/>
      <c r="F108" s="21"/>
      <c r="G108" s="103"/>
      <c r="H108" s="21"/>
      <c r="I108" s="21"/>
      <c r="J108" s="21"/>
    </row>
    <row r="109" spans="1:11" ht="38.25" hidden="1" customHeight="1" x14ac:dyDescent="0.2">
      <c r="A109" s="22" t="s">
        <v>55</v>
      </c>
      <c r="B109" s="7">
        <v>2440</v>
      </c>
      <c r="C109" s="7">
        <v>816</v>
      </c>
      <c r="D109" s="24"/>
      <c r="E109" s="21"/>
      <c r="F109" s="21"/>
      <c r="G109" s="103"/>
      <c r="H109" s="21"/>
      <c r="I109" s="21"/>
      <c r="J109" s="21"/>
    </row>
    <row r="110" spans="1:11" ht="27" hidden="1" customHeight="1" x14ac:dyDescent="0.2">
      <c r="A110" s="22" t="s">
        <v>56</v>
      </c>
      <c r="B110" s="7">
        <v>2500</v>
      </c>
      <c r="C110" s="7" t="s">
        <v>9</v>
      </c>
      <c r="D110" s="24"/>
      <c r="E110" s="21"/>
      <c r="F110" s="21"/>
      <c r="G110" s="103"/>
      <c r="H110" s="21"/>
      <c r="I110" s="21"/>
      <c r="J110" s="7" t="s">
        <v>9</v>
      </c>
    </row>
    <row r="111" spans="1:11" ht="28.5" hidden="1" customHeight="1" x14ac:dyDescent="0.2">
      <c r="A111" s="22" t="s">
        <v>57</v>
      </c>
      <c r="B111" s="7">
        <v>2520</v>
      </c>
      <c r="C111" s="7">
        <v>831</v>
      </c>
      <c r="D111" s="24"/>
      <c r="E111" s="21"/>
      <c r="F111" s="21"/>
      <c r="G111" s="103"/>
      <c r="H111" s="21"/>
      <c r="I111" s="21"/>
      <c r="J111" s="7" t="s">
        <v>9</v>
      </c>
    </row>
    <row r="112" spans="1:11" ht="19.5" customHeight="1" x14ac:dyDescent="0.2">
      <c r="A112" s="26" t="s">
        <v>58</v>
      </c>
      <c r="B112" s="7">
        <v>2600</v>
      </c>
      <c r="C112" s="7" t="s">
        <v>9</v>
      </c>
      <c r="D112" s="24"/>
      <c r="E112" s="21"/>
      <c r="F112" s="104">
        <f>F114+F115+F126</f>
        <v>1879600</v>
      </c>
      <c r="G112" s="105">
        <f>SUM(G113:G124)</f>
        <v>5022300</v>
      </c>
      <c r="H112" s="104">
        <f>H114+H115+H116+H117+H118+H119+H120+H121+H122+H123+H124</f>
        <v>0</v>
      </c>
      <c r="I112" s="109">
        <f>I114+I115+I116+I117+I118+I120</f>
        <v>6901900</v>
      </c>
      <c r="J112" s="109">
        <f>J114+J115+J116+J117+J118+J120</f>
        <v>6901900</v>
      </c>
      <c r="K112" s="46"/>
    </row>
    <row r="113" spans="1:13" ht="15.75" customHeight="1" x14ac:dyDescent="0.2">
      <c r="A113" s="22" t="s">
        <v>59</v>
      </c>
      <c r="B113" s="7">
        <v>2640</v>
      </c>
      <c r="C113" s="7">
        <v>244</v>
      </c>
      <c r="D113" s="24"/>
      <c r="E113" s="21"/>
      <c r="F113" s="21"/>
      <c r="G113" s="103"/>
      <c r="H113" s="21"/>
      <c r="I113" s="21"/>
      <c r="J113" s="21"/>
    </row>
    <row r="114" spans="1:13" ht="13.5" customHeight="1" x14ac:dyDescent="0.2">
      <c r="A114" s="129" t="s">
        <v>33</v>
      </c>
      <c r="B114" s="133"/>
      <c r="C114" s="133"/>
      <c r="D114" s="126" t="s">
        <v>296</v>
      </c>
      <c r="E114" s="75">
        <v>6020445320</v>
      </c>
      <c r="F114" s="43">
        <v>1029600</v>
      </c>
      <c r="G114" s="89"/>
      <c r="H114" s="78"/>
      <c r="I114" s="79">
        <f>F114</f>
        <v>1029600</v>
      </c>
      <c r="J114" s="79">
        <f>F114</f>
        <v>1029600</v>
      </c>
      <c r="M114" s="87"/>
    </row>
    <row r="115" spans="1:13" ht="15.75" customHeight="1" x14ac:dyDescent="0.2">
      <c r="A115" s="132"/>
      <c r="B115" s="134"/>
      <c r="C115" s="134"/>
      <c r="D115" s="127"/>
      <c r="E115" s="75">
        <v>6020425320</v>
      </c>
      <c r="F115" s="43">
        <v>850000</v>
      </c>
      <c r="G115" s="89">
        <v>0</v>
      </c>
      <c r="H115" s="78"/>
      <c r="I115" s="79">
        <f>F115</f>
        <v>850000</v>
      </c>
      <c r="J115" s="79">
        <f>F115</f>
        <v>850000</v>
      </c>
    </row>
    <row r="116" spans="1:13" ht="15.75" customHeight="1" x14ac:dyDescent="0.2">
      <c r="A116" s="132"/>
      <c r="B116" s="134"/>
      <c r="C116" s="134"/>
      <c r="D116" s="127"/>
      <c r="E116" s="75">
        <v>6020545400</v>
      </c>
      <c r="F116" s="43"/>
      <c r="G116" s="89">
        <v>2800000</v>
      </c>
      <c r="H116" s="78"/>
      <c r="I116" s="79">
        <f>G116</f>
        <v>2800000</v>
      </c>
      <c r="J116" s="79">
        <f>G116</f>
        <v>2800000</v>
      </c>
    </row>
    <row r="117" spans="1:13" ht="15.75" customHeight="1" x14ac:dyDescent="0.2">
      <c r="A117" s="132"/>
      <c r="B117" s="134"/>
      <c r="C117" s="134"/>
      <c r="D117" s="127"/>
      <c r="E117" s="75">
        <v>6042025880</v>
      </c>
      <c r="F117" s="43"/>
      <c r="G117" s="89">
        <v>222300</v>
      </c>
      <c r="H117" s="78"/>
      <c r="I117" s="79">
        <v>222300</v>
      </c>
      <c r="J117" s="79">
        <v>222300</v>
      </c>
    </row>
    <row r="118" spans="1:13" ht="15.75" customHeight="1" x14ac:dyDescent="0.2">
      <c r="A118" s="132"/>
      <c r="B118" s="134"/>
      <c r="C118" s="134"/>
      <c r="D118" s="127"/>
      <c r="E118" s="75">
        <v>6040825700</v>
      </c>
      <c r="F118" s="43"/>
      <c r="G118" s="89"/>
      <c r="H118" s="78"/>
      <c r="I118" s="79"/>
      <c r="J118" s="79"/>
    </row>
    <row r="119" spans="1:13" ht="15.75" customHeight="1" x14ac:dyDescent="0.2">
      <c r="A119" s="132"/>
      <c r="B119" s="134"/>
      <c r="C119" s="134"/>
      <c r="D119" s="127"/>
      <c r="E119" s="75" t="s">
        <v>254</v>
      </c>
      <c r="F119" s="43"/>
      <c r="G119" s="89"/>
      <c r="H119" s="78"/>
      <c r="I119" s="79"/>
      <c r="J119" s="79"/>
    </row>
    <row r="120" spans="1:13" ht="14.25" customHeight="1" x14ac:dyDescent="0.2">
      <c r="A120" s="132"/>
      <c r="B120" s="134"/>
      <c r="C120" s="134"/>
      <c r="D120" s="131"/>
      <c r="E120" s="75" t="s">
        <v>292</v>
      </c>
      <c r="F120" s="43"/>
      <c r="G120" s="89">
        <v>2000000</v>
      </c>
      <c r="H120" s="78"/>
      <c r="I120" s="79">
        <f>G120</f>
        <v>2000000</v>
      </c>
      <c r="J120" s="79">
        <f>G120</f>
        <v>2000000</v>
      </c>
    </row>
    <row r="121" spans="1:13" ht="14.25" customHeight="1" x14ac:dyDescent="0.2">
      <c r="A121" s="132"/>
      <c r="B121" s="134"/>
      <c r="C121" s="134"/>
      <c r="D121" s="127" t="s">
        <v>297</v>
      </c>
      <c r="E121" s="75" t="s">
        <v>293</v>
      </c>
      <c r="F121" s="43"/>
      <c r="G121" s="89"/>
      <c r="H121" s="78"/>
      <c r="I121" s="79"/>
      <c r="J121" s="79"/>
    </row>
    <row r="122" spans="1:13" ht="14.25" customHeight="1" x14ac:dyDescent="0.2">
      <c r="A122" s="132"/>
      <c r="B122" s="134"/>
      <c r="C122" s="134"/>
      <c r="D122" s="127"/>
      <c r="E122" s="75">
        <v>6030745610</v>
      </c>
      <c r="F122" s="43"/>
      <c r="G122" s="89"/>
      <c r="H122" s="78"/>
      <c r="I122" s="79"/>
      <c r="J122" s="79"/>
    </row>
    <row r="123" spans="1:13" ht="14.25" customHeight="1" x14ac:dyDescent="0.2">
      <c r="A123" s="132"/>
      <c r="B123" s="134"/>
      <c r="C123" s="134"/>
      <c r="D123" s="127"/>
      <c r="E123" s="75">
        <v>6030745600</v>
      </c>
      <c r="F123" s="43"/>
      <c r="G123" s="89"/>
      <c r="H123" s="78"/>
      <c r="I123" s="79"/>
      <c r="J123" s="79"/>
    </row>
    <row r="124" spans="1:13" x14ac:dyDescent="0.2">
      <c r="A124" s="130"/>
      <c r="B124" s="135"/>
      <c r="C124" s="135"/>
      <c r="D124" s="131"/>
      <c r="E124" s="7">
        <v>6030725610</v>
      </c>
      <c r="F124" s="79"/>
      <c r="G124" s="111"/>
      <c r="H124" s="79"/>
      <c r="I124" s="79"/>
      <c r="J124" s="79"/>
    </row>
    <row r="125" spans="1:13" ht="36" x14ac:dyDescent="0.2">
      <c r="A125" s="22" t="s">
        <v>60</v>
      </c>
      <c r="B125" s="7">
        <v>2650</v>
      </c>
      <c r="C125" s="7">
        <v>246</v>
      </c>
      <c r="D125" s="24"/>
      <c r="E125" s="21"/>
      <c r="F125" s="21"/>
      <c r="G125" s="103"/>
      <c r="H125" s="21"/>
      <c r="I125" s="21"/>
      <c r="J125" s="21"/>
    </row>
    <row r="126" spans="1:13" x14ac:dyDescent="0.2">
      <c r="A126" s="22" t="s">
        <v>61</v>
      </c>
      <c r="B126" s="7">
        <v>2660</v>
      </c>
      <c r="C126" s="7">
        <v>247</v>
      </c>
      <c r="D126" s="24"/>
      <c r="E126" s="21"/>
      <c r="F126" s="41"/>
      <c r="G126" s="103"/>
      <c r="H126" s="21"/>
      <c r="I126" s="21"/>
      <c r="J126" s="21"/>
    </row>
    <row r="127" spans="1:13" x14ac:dyDescent="0.2">
      <c r="A127" s="22"/>
      <c r="B127" s="7">
        <v>2661</v>
      </c>
      <c r="C127" s="7"/>
      <c r="D127" s="24"/>
      <c r="E127" s="7"/>
      <c r="F127" s="7"/>
      <c r="G127" s="107"/>
      <c r="H127" s="7"/>
      <c r="I127" s="7"/>
      <c r="J127" s="7"/>
    </row>
    <row r="128" spans="1:13" ht="24" hidden="1" x14ac:dyDescent="0.2">
      <c r="A128" s="22" t="s">
        <v>62</v>
      </c>
      <c r="B128" s="7">
        <v>2700</v>
      </c>
      <c r="C128" s="7">
        <v>400</v>
      </c>
      <c r="D128" s="24"/>
      <c r="E128" s="21"/>
      <c r="F128" s="21"/>
      <c r="G128" s="21"/>
      <c r="H128" s="21"/>
      <c r="I128" s="21"/>
      <c r="J128" s="21"/>
    </row>
    <row r="129" spans="1:10" hidden="1" x14ac:dyDescent="0.2">
      <c r="A129" s="22" t="s">
        <v>13</v>
      </c>
      <c r="B129" s="139">
        <v>2710</v>
      </c>
      <c r="C129" s="139">
        <v>406</v>
      </c>
      <c r="D129" s="141"/>
      <c r="E129" s="144"/>
      <c r="F129" s="144"/>
      <c r="G129" s="144"/>
      <c r="H129" s="144"/>
      <c r="I129" s="144"/>
      <c r="J129" s="144"/>
    </row>
    <row r="130" spans="1:10" ht="24" hidden="1" x14ac:dyDescent="0.2">
      <c r="A130" s="22" t="s">
        <v>63</v>
      </c>
      <c r="B130" s="139"/>
      <c r="C130" s="139"/>
      <c r="D130" s="141"/>
      <c r="E130" s="144"/>
      <c r="F130" s="144"/>
      <c r="G130" s="144"/>
      <c r="H130" s="144"/>
      <c r="I130" s="144"/>
      <c r="J130" s="144"/>
    </row>
    <row r="131" spans="1:10" ht="24" hidden="1" x14ac:dyDescent="0.2">
      <c r="A131" s="22" t="s">
        <v>64</v>
      </c>
      <c r="B131" s="7">
        <v>2720</v>
      </c>
      <c r="C131" s="7">
        <v>407</v>
      </c>
      <c r="D131" s="24"/>
      <c r="E131" s="21"/>
      <c r="F131" s="21"/>
      <c r="G131" s="21"/>
      <c r="H131" s="21"/>
      <c r="I131" s="21"/>
      <c r="J131" s="21"/>
    </row>
    <row r="132" spans="1:10" hidden="1" x14ac:dyDescent="0.2">
      <c r="A132" s="22" t="s">
        <v>65</v>
      </c>
      <c r="B132" s="7">
        <v>2800</v>
      </c>
      <c r="C132" s="7">
        <v>880</v>
      </c>
      <c r="D132" s="24"/>
      <c r="E132" s="21"/>
      <c r="F132" s="21"/>
      <c r="G132" s="21"/>
      <c r="H132" s="21"/>
      <c r="I132" s="21"/>
      <c r="J132" s="21"/>
    </row>
    <row r="133" spans="1:10" hidden="1" x14ac:dyDescent="0.2">
      <c r="A133" s="26" t="s">
        <v>66</v>
      </c>
      <c r="B133" s="7">
        <v>3000</v>
      </c>
      <c r="C133" s="7">
        <v>100</v>
      </c>
      <c r="D133" s="24"/>
      <c r="E133" s="21"/>
      <c r="F133" s="21"/>
      <c r="G133" s="21"/>
      <c r="H133" s="21"/>
      <c r="I133" s="21"/>
      <c r="J133" s="7" t="s">
        <v>9</v>
      </c>
    </row>
    <row r="134" spans="1:10" hidden="1" x14ac:dyDescent="0.2">
      <c r="A134" s="22" t="s">
        <v>13</v>
      </c>
      <c r="B134" s="139">
        <v>3010</v>
      </c>
      <c r="C134" s="144"/>
      <c r="D134" s="141"/>
      <c r="E134" s="144"/>
      <c r="F134" s="144"/>
      <c r="G134" s="144"/>
      <c r="H134" s="144"/>
      <c r="I134" s="144"/>
      <c r="J134" s="139" t="s">
        <v>9</v>
      </c>
    </row>
    <row r="135" spans="1:10" hidden="1" x14ac:dyDescent="0.2">
      <c r="A135" s="26" t="s">
        <v>67</v>
      </c>
      <c r="B135" s="139"/>
      <c r="C135" s="144"/>
      <c r="D135" s="141"/>
      <c r="E135" s="144"/>
      <c r="F135" s="144"/>
      <c r="G135" s="144"/>
      <c r="H135" s="144"/>
      <c r="I135" s="144"/>
      <c r="J135" s="139"/>
    </row>
    <row r="136" spans="1:10" hidden="1" x14ac:dyDescent="0.2">
      <c r="A136" s="26" t="s">
        <v>68</v>
      </c>
      <c r="B136" s="7">
        <v>3020</v>
      </c>
      <c r="C136" s="21"/>
      <c r="D136" s="24"/>
      <c r="E136" s="21"/>
      <c r="F136" s="21"/>
      <c r="G136" s="21"/>
      <c r="H136" s="21"/>
      <c r="I136" s="21"/>
      <c r="J136" s="7" t="s">
        <v>9</v>
      </c>
    </row>
    <row r="137" spans="1:10" hidden="1" x14ac:dyDescent="0.2">
      <c r="A137" s="26" t="s">
        <v>69</v>
      </c>
      <c r="B137" s="7">
        <v>3030</v>
      </c>
      <c r="C137" s="21"/>
      <c r="D137" s="24"/>
      <c r="E137" s="21"/>
      <c r="F137" s="21"/>
      <c r="G137" s="21"/>
      <c r="H137" s="21"/>
      <c r="I137" s="21"/>
      <c r="J137" s="7" t="s">
        <v>9</v>
      </c>
    </row>
    <row r="138" spans="1:10" hidden="1" x14ac:dyDescent="0.2">
      <c r="A138" s="26" t="s">
        <v>70</v>
      </c>
      <c r="B138" s="7">
        <v>4000</v>
      </c>
      <c r="C138" s="7" t="s">
        <v>9</v>
      </c>
      <c r="D138" s="24"/>
      <c r="E138" s="21"/>
      <c r="F138" s="21"/>
      <c r="G138" s="21"/>
      <c r="H138" s="21"/>
      <c r="I138" s="21"/>
      <c r="J138" s="7" t="s">
        <v>9</v>
      </c>
    </row>
    <row r="139" spans="1:10" hidden="1" x14ac:dyDescent="0.2">
      <c r="A139" s="22" t="s">
        <v>33</v>
      </c>
      <c r="B139" s="139">
        <v>4010</v>
      </c>
      <c r="C139" s="139">
        <v>610</v>
      </c>
      <c r="D139" s="141"/>
      <c r="E139" s="144"/>
      <c r="F139" s="144"/>
      <c r="G139" s="144"/>
      <c r="H139" s="144"/>
      <c r="I139" s="144"/>
      <c r="J139" s="139" t="s">
        <v>9</v>
      </c>
    </row>
    <row r="140" spans="1:10" hidden="1" x14ac:dyDescent="0.2">
      <c r="A140" s="22" t="s">
        <v>71</v>
      </c>
      <c r="B140" s="139"/>
      <c r="C140" s="139"/>
      <c r="D140" s="141"/>
      <c r="E140" s="144"/>
      <c r="F140" s="144"/>
      <c r="G140" s="144"/>
      <c r="H140" s="144"/>
      <c r="I140" s="144"/>
      <c r="J140" s="139"/>
    </row>
    <row r="141" spans="1:10" hidden="1" x14ac:dyDescent="0.2">
      <c r="A141" s="22"/>
      <c r="B141" s="7">
        <v>2641</v>
      </c>
      <c r="C141" s="7"/>
      <c r="D141" s="24"/>
      <c r="E141" s="7"/>
      <c r="F141" s="79"/>
      <c r="G141" s="79"/>
      <c r="H141" s="79"/>
      <c r="I141" s="79"/>
      <c r="J141" s="79"/>
    </row>
    <row r="143" spans="1:10" ht="9" customHeight="1" x14ac:dyDescent="0.2"/>
    <row r="144" spans="1:10" s="93" customFormat="1" ht="15.75" customHeight="1" x14ac:dyDescent="0.25">
      <c r="B144" s="142" t="s">
        <v>311</v>
      </c>
      <c r="C144" s="142"/>
      <c r="D144" s="142"/>
      <c r="E144" s="142"/>
      <c r="G144" s="93" t="s">
        <v>299</v>
      </c>
    </row>
    <row r="145" spans="2:5" ht="15.75" x14ac:dyDescent="0.25">
      <c r="B145" s="142" t="s">
        <v>313</v>
      </c>
      <c r="C145" s="142"/>
      <c r="D145" s="142"/>
      <c r="E145" s="142"/>
    </row>
  </sheetData>
  <mergeCells count="211">
    <mergeCell ref="B145:E145"/>
    <mergeCell ref="D64:D67"/>
    <mergeCell ref="D31:D37"/>
    <mergeCell ref="A3:A5"/>
    <mergeCell ref="B3:B5"/>
    <mergeCell ref="C3:C5"/>
    <mergeCell ref="D3:D5"/>
    <mergeCell ref="E3:E5"/>
    <mergeCell ref="F3:J3"/>
    <mergeCell ref="F4:H4"/>
    <mergeCell ref="I4:I5"/>
    <mergeCell ref="J4:J5"/>
    <mergeCell ref="H18:H19"/>
    <mergeCell ref="I18:I19"/>
    <mergeCell ref="J18:J19"/>
    <mergeCell ref="H9:H10"/>
    <mergeCell ref="I9:I10"/>
    <mergeCell ref="J9:J10"/>
    <mergeCell ref="B11:B12"/>
    <mergeCell ref="C11:C12"/>
    <mergeCell ref="D11:D12"/>
    <mergeCell ref="E11:E12"/>
    <mergeCell ref="F11:F12"/>
    <mergeCell ref="G11:G12"/>
    <mergeCell ref="H11:H12"/>
    <mergeCell ref="B9:B10"/>
    <mergeCell ref="C9:C10"/>
    <mergeCell ref="D9:D10"/>
    <mergeCell ref="E9:E10"/>
    <mergeCell ref="F9:F10"/>
    <mergeCell ref="G9:G10"/>
    <mergeCell ref="I11:I12"/>
    <mergeCell ref="J11:J12"/>
    <mergeCell ref="B20:B21"/>
    <mergeCell ref="C20:C21"/>
    <mergeCell ref="D20:D21"/>
    <mergeCell ref="E20:E21"/>
    <mergeCell ref="F20:F21"/>
    <mergeCell ref="G20:G21"/>
    <mergeCell ref="B18:B19"/>
    <mergeCell ref="C18:C19"/>
    <mergeCell ref="D18:D19"/>
    <mergeCell ref="E18:E19"/>
    <mergeCell ref="F18:F19"/>
    <mergeCell ref="G18:G19"/>
    <mergeCell ref="E24:E25"/>
    <mergeCell ref="F24:F25"/>
    <mergeCell ref="G24:G25"/>
    <mergeCell ref="H24:H25"/>
    <mergeCell ref="I24:I25"/>
    <mergeCell ref="J24:J25"/>
    <mergeCell ref="H20:H21"/>
    <mergeCell ref="I20:I21"/>
    <mergeCell ref="J20:J21"/>
    <mergeCell ref="I22:I23"/>
    <mergeCell ref="J22:J23"/>
    <mergeCell ref="E22:E23"/>
    <mergeCell ref="F22:F23"/>
    <mergeCell ref="G22:G23"/>
    <mergeCell ref="H22:H23"/>
    <mergeCell ref="E44:E45"/>
    <mergeCell ref="F44:F45"/>
    <mergeCell ref="G44:G45"/>
    <mergeCell ref="H44:H45"/>
    <mergeCell ref="I44:I45"/>
    <mergeCell ref="J44:J45"/>
    <mergeCell ref="E26:E27"/>
    <mergeCell ref="F26:F27"/>
    <mergeCell ref="G26:G27"/>
    <mergeCell ref="H26:H27"/>
    <mergeCell ref="I26:I27"/>
    <mergeCell ref="J26:J27"/>
    <mergeCell ref="E48:E49"/>
    <mergeCell ref="F48:F49"/>
    <mergeCell ref="G48:G49"/>
    <mergeCell ref="H48:H49"/>
    <mergeCell ref="I48:I49"/>
    <mergeCell ref="J48:J49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H60:H61"/>
    <mergeCell ref="I60:I61"/>
    <mergeCell ref="J60:J61"/>
    <mergeCell ref="E62:E63"/>
    <mergeCell ref="F62:F63"/>
    <mergeCell ref="G62:G63"/>
    <mergeCell ref="H62:H63"/>
    <mergeCell ref="E60:E61"/>
    <mergeCell ref="F60:F61"/>
    <mergeCell ref="G60:G61"/>
    <mergeCell ref="I62:I63"/>
    <mergeCell ref="J62:J63"/>
    <mergeCell ref="H93:H94"/>
    <mergeCell ref="I93:I94"/>
    <mergeCell ref="J93:J94"/>
    <mergeCell ref="B95:B96"/>
    <mergeCell ref="C95:C96"/>
    <mergeCell ref="D95:D96"/>
    <mergeCell ref="E95:E96"/>
    <mergeCell ref="F95:F96"/>
    <mergeCell ref="G95:G96"/>
    <mergeCell ref="H95:H96"/>
    <mergeCell ref="B93:B94"/>
    <mergeCell ref="C93:C94"/>
    <mergeCell ref="D93:D94"/>
    <mergeCell ref="J95:J96"/>
    <mergeCell ref="E93:E94"/>
    <mergeCell ref="F93:F94"/>
    <mergeCell ref="G93:G94"/>
    <mergeCell ref="I95:I96"/>
    <mergeCell ref="D100:D101"/>
    <mergeCell ref="E100:E101"/>
    <mergeCell ref="F100:F101"/>
    <mergeCell ref="G100:G101"/>
    <mergeCell ref="H100:H101"/>
    <mergeCell ref="I100:I101"/>
    <mergeCell ref="H134:H135"/>
    <mergeCell ref="B105:B106"/>
    <mergeCell ref="C129:C130"/>
    <mergeCell ref="C105:C106"/>
    <mergeCell ref="B129:B130"/>
    <mergeCell ref="I105:I106"/>
    <mergeCell ref="E129:E130"/>
    <mergeCell ref="F129:F130"/>
    <mergeCell ref="G129:G130"/>
    <mergeCell ref="D105:D106"/>
    <mergeCell ref="E105:E106"/>
    <mergeCell ref="F105:F106"/>
    <mergeCell ref="G105:G106"/>
    <mergeCell ref="G134:G135"/>
    <mergeCell ref="H105:H106"/>
    <mergeCell ref="D121:D124"/>
    <mergeCell ref="J105:J106"/>
    <mergeCell ref="B144:E144"/>
    <mergeCell ref="J139:J140"/>
    <mergeCell ref="B1:I1"/>
    <mergeCell ref="I134:I135"/>
    <mergeCell ref="J134:J135"/>
    <mergeCell ref="B139:B140"/>
    <mergeCell ref="C139:C140"/>
    <mergeCell ref="D139:D140"/>
    <mergeCell ref="E139:E140"/>
    <mergeCell ref="F139:F140"/>
    <mergeCell ref="G139:G140"/>
    <mergeCell ref="H139:H140"/>
    <mergeCell ref="I139:I140"/>
    <mergeCell ref="H129:H130"/>
    <mergeCell ref="I129:I130"/>
    <mergeCell ref="J129:J130"/>
    <mergeCell ref="B134:B135"/>
    <mergeCell ref="C134:C135"/>
    <mergeCell ref="J100:J101"/>
    <mergeCell ref="D134:D135"/>
    <mergeCell ref="E134:E135"/>
    <mergeCell ref="F134:F135"/>
    <mergeCell ref="D129:D130"/>
    <mergeCell ref="C85:C89"/>
    <mergeCell ref="A16:A17"/>
    <mergeCell ref="B16:B17"/>
    <mergeCell ref="C16:C17"/>
    <mergeCell ref="D16:D17"/>
    <mergeCell ref="B62:B63"/>
    <mergeCell ref="C62:C63"/>
    <mergeCell ref="D62:D63"/>
    <mergeCell ref="B60:B61"/>
    <mergeCell ref="C60:C61"/>
    <mergeCell ref="D60:D61"/>
    <mergeCell ref="B48:B49"/>
    <mergeCell ref="C48:C49"/>
    <mergeCell ref="D48:D49"/>
    <mergeCell ref="B26:B27"/>
    <mergeCell ref="C26:C27"/>
    <mergeCell ref="D26:D27"/>
    <mergeCell ref="D44:D45"/>
    <mergeCell ref="B24:B25"/>
    <mergeCell ref="C24:C25"/>
    <mergeCell ref="D24:D25"/>
    <mergeCell ref="B22:B23"/>
    <mergeCell ref="C22:C23"/>
    <mergeCell ref="D22:D23"/>
    <mergeCell ref="L71:L72"/>
    <mergeCell ref="D85:D88"/>
    <mergeCell ref="A81:A82"/>
    <mergeCell ref="D38:D42"/>
    <mergeCell ref="D71:D73"/>
    <mergeCell ref="D114:D120"/>
    <mergeCell ref="A114:A124"/>
    <mergeCell ref="B114:B124"/>
    <mergeCell ref="C114:C124"/>
    <mergeCell ref="A31:A42"/>
    <mergeCell ref="B31:B43"/>
    <mergeCell ref="C31:C43"/>
    <mergeCell ref="A64:A69"/>
    <mergeCell ref="B64:B70"/>
    <mergeCell ref="C64:C70"/>
    <mergeCell ref="B100:B101"/>
    <mergeCell ref="C100:C101"/>
    <mergeCell ref="B44:B45"/>
    <mergeCell ref="C44:C45"/>
    <mergeCell ref="A71:A74"/>
    <mergeCell ref="B71:B75"/>
    <mergeCell ref="C71:C75"/>
    <mergeCell ref="A85:A89"/>
    <mergeCell ref="B85:B89"/>
  </mergeCells>
  <pageMargins left="0.70866141732283472" right="0.51181102362204722" top="0.74803149606299213" bottom="0.74803149606299213" header="0.31496062992125984" footer="0.31496062992125984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7"/>
  <sheetViews>
    <sheetView topLeftCell="A4" workbookViewId="0">
      <selection activeCell="A18" sqref="A18"/>
    </sheetView>
  </sheetViews>
  <sheetFormatPr defaultRowHeight="15" x14ac:dyDescent="0.25"/>
  <cols>
    <col min="1" max="1" width="32.140625" customWidth="1"/>
    <col min="2" max="2" width="16.85546875" customWidth="1"/>
    <col min="3" max="3" width="14.42578125" customWidth="1"/>
    <col min="4" max="4" width="17.5703125" customWidth="1"/>
    <col min="5" max="5" width="19.42578125" customWidth="1"/>
    <col min="6" max="8" width="18.5703125" customWidth="1"/>
  </cols>
  <sheetData>
    <row r="1" spans="1:9" x14ac:dyDescent="0.25">
      <c r="B1" s="1"/>
      <c r="C1" s="1"/>
      <c r="D1" s="1"/>
      <c r="F1" s="161"/>
      <c r="G1" s="161"/>
      <c r="H1" s="161"/>
    </row>
    <row r="2" spans="1:9" ht="42.75" customHeight="1" x14ac:dyDescent="0.25">
      <c r="B2" s="1"/>
      <c r="C2" s="1"/>
      <c r="D2" s="1"/>
      <c r="F2" s="162"/>
      <c r="G2" s="162"/>
      <c r="H2" s="162"/>
    </row>
    <row r="3" spans="1:9" x14ac:dyDescent="0.25">
      <c r="B3" s="1"/>
      <c r="C3" s="1"/>
      <c r="D3" s="1"/>
      <c r="G3" s="1"/>
      <c r="H3" s="1"/>
    </row>
    <row r="4" spans="1:9" ht="18.75" x14ac:dyDescent="0.25">
      <c r="B4" s="160" t="s">
        <v>140</v>
      </c>
      <c r="C4" s="160"/>
      <c r="D4" s="160"/>
      <c r="E4" s="160"/>
      <c r="F4" s="1"/>
    </row>
    <row r="5" spans="1:9" x14ac:dyDescent="0.25">
      <c r="A5" s="14" t="s">
        <v>255</v>
      </c>
      <c r="B5" s="72">
        <v>15003000</v>
      </c>
      <c r="C5" s="14"/>
      <c r="D5" s="14"/>
      <c r="E5" s="14"/>
      <c r="F5" s="14"/>
      <c r="G5" s="14" t="s">
        <v>287</v>
      </c>
      <c r="H5" s="51"/>
      <c r="I5" s="14"/>
    </row>
    <row r="6" spans="1:9" ht="90" x14ac:dyDescent="0.25">
      <c r="A6" s="163" t="s">
        <v>123</v>
      </c>
      <c r="B6" s="163" t="s">
        <v>124</v>
      </c>
      <c r="C6" s="163" t="s">
        <v>125</v>
      </c>
      <c r="D6" s="55" t="s">
        <v>126</v>
      </c>
      <c r="E6" s="55" t="s">
        <v>128</v>
      </c>
      <c r="F6" s="163" t="s">
        <v>130</v>
      </c>
      <c r="G6" s="163" t="s">
        <v>131</v>
      </c>
      <c r="H6" s="163" t="s">
        <v>132</v>
      </c>
      <c r="I6" s="14"/>
    </row>
    <row r="7" spans="1:9" ht="60" x14ac:dyDescent="0.25">
      <c r="A7" s="163"/>
      <c r="B7" s="163"/>
      <c r="C7" s="163"/>
      <c r="D7" s="56" t="s">
        <v>127</v>
      </c>
      <c r="E7" s="56" t="s">
        <v>129</v>
      </c>
      <c r="F7" s="163"/>
      <c r="G7" s="163"/>
      <c r="H7" s="163"/>
      <c r="I7" s="14"/>
    </row>
    <row r="8" spans="1:9" x14ac:dyDescent="0.25">
      <c r="A8" s="54">
        <v>1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14"/>
    </row>
    <row r="9" spans="1:9" x14ac:dyDescent="0.25">
      <c r="A9" s="54" t="s">
        <v>212</v>
      </c>
      <c r="B9" s="54"/>
      <c r="C9" s="62">
        <v>675410.94</v>
      </c>
      <c r="D9" s="62">
        <v>74662.320000000007</v>
      </c>
      <c r="E9" s="62">
        <v>83300</v>
      </c>
      <c r="F9" s="62">
        <v>125005.99</v>
      </c>
      <c r="G9" s="62">
        <v>833373.26</v>
      </c>
      <c r="H9" s="62">
        <f>G9+F9</f>
        <v>958379.25</v>
      </c>
      <c r="I9" s="14"/>
    </row>
    <row r="10" spans="1:9" x14ac:dyDescent="0.25">
      <c r="A10" s="54" t="s">
        <v>213</v>
      </c>
      <c r="B10" s="54"/>
      <c r="C10" s="62">
        <v>101838.06</v>
      </c>
      <c r="D10" s="62">
        <v>17030</v>
      </c>
      <c r="E10" s="62">
        <v>2924.2</v>
      </c>
      <c r="F10" s="62">
        <v>18268.84</v>
      </c>
      <c r="G10" s="62">
        <v>121792.26</v>
      </c>
      <c r="H10" s="62">
        <f>G10+F10</f>
        <v>140061.1</v>
      </c>
      <c r="I10" s="14"/>
    </row>
    <row r="11" spans="1:9" x14ac:dyDescent="0.25">
      <c r="A11" s="54" t="s">
        <v>256</v>
      </c>
      <c r="B11" s="54"/>
      <c r="C11" s="62"/>
      <c r="D11" s="62">
        <v>60698.46</v>
      </c>
      <c r="E11" s="62"/>
      <c r="F11" s="62">
        <v>9104.77</v>
      </c>
      <c r="G11" s="62">
        <v>60698.46</v>
      </c>
      <c r="H11" s="62">
        <f>G11+F11</f>
        <v>69803.23</v>
      </c>
      <c r="I11" s="14"/>
    </row>
    <row r="12" spans="1:9" ht="30" x14ac:dyDescent="0.25">
      <c r="A12" s="54" t="s">
        <v>215</v>
      </c>
      <c r="B12" s="54"/>
      <c r="C12" s="62">
        <v>64876.5</v>
      </c>
      <c r="D12" s="62">
        <v>21712.5</v>
      </c>
      <c r="E12" s="62">
        <v>0</v>
      </c>
      <c r="F12" s="62">
        <v>12988.35</v>
      </c>
      <c r="G12" s="62">
        <v>79465.5</v>
      </c>
      <c r="H12" s="62">
        <v>99577.35</v>
      </c>
      <c r="I12" s="14"/>
    </row>
    <row r="13" spans="1:9" x14ac:dyDescent="0.25">
      <c r="A13" s="54" t="s">
        <v>214</v>
      </c>
      <c r="B13" s="54"/>
      <c r="C13" s="62">
        <v>110858</v>
      </c>
      <c r="D13" s="62"/>
      <c r="E13" s="62">
        <v>5150</v>
      </c>
      <c r="F13" s="62">
        <v>17401.2</v>
      </c>
      <c r="G13" s="62">
        <v>116008</v>
      </c>
      <c r="H13" s="62">
        <f>G13+F13</f>
        <v>133409.20000000001</v>
      </c>
      <c r="I13" s="14"/>
    </row>
    <row r="14" spans="1:9" x14ac:dyDescent="0.25">
      <c r="A14" s="60" t="s">
        <v>133</v>
      </c>
      <c r="B14" s="54">
        <f t="shared" ref="B14:H14" si="0">SUM(B9:B13)</f>
        <v>0</v>
      </c>
      <c r="C14" s="62">
        <f t="shared" si="0"/>
        <v>952983.5</v>
      </c>
      <c r="D14" s="62">
        <f t="shared" si="0"/>
        <v>174103.28</v>
      </c>
      <c r="E14" s="62">
        <f t="shared" si="0"/>
        <v>91374.2</v>
      </c>
      <c r="F14" s="62">
        <f t="shared" si="0"/>
        <v>182769.15000000002</v>
      </c>
      <c r="G14" s="62">
        <f t="shared" si="0"/>
        <v>1211337.48</v>
      </c>
      <c r="H14" s="62">
        <f t="shared" si="0"/>
        <v>1401230.1300000001</v>
      </c>
      <c r="I14" s="14"/>
    </row>
    <row r="15" spans="1:9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x14ac:dyDescent="0.25">
      <c r="A16" s="33" t="s">
        <v>274</v>
      </c>
      <c r="B16" s="14"/>
      <c r="C16" s="14"/>
      <c r="D16" s="14"/>
      <c r="E16" s="14"/>
      <c r="F16" s="14"/>
      <c r="G16" s="14"/>
      <c r="H16" s="14"/>
      <c r="I16" s="14"/>
    </row>
    <row r="17" spans="1:9" x14ac:dyDescent="0.25">
      <c r="A17" s="33" t="s">
        <v>289</v>
      </c>
      <c r="B17" s="14"/>
      <c r="C17" s="14"/>
      <c r="D17" s="14"/>
      <c r="E17" s="14"/>
      <c r="F17" s="14"/>
      <c r="G17" s="14"/>
      <c r="H17" s="14"/>
      <c r="I17" s="14"/>
    </row>
    <row r="18" spans="1:9" x14ac:dyDescent="0.25">
      <c r="A18" s="33"/>
      <c r="B18" s="14"/>
      <c r="C18" s="14"/>
      <c r="D18" s="14"/>
      <c r="E18" s="14"/>
      <c r="F18" s="14"/>
      <c r="G18" s="14"/>
      <c r="H18" s="14"/>
      <c r="I18" s="14"/>
    </row>
    <row r="19" spans="1:9" x14ac:dyDescent="0.25">
      <c r="A19" s="33" t="s">
        <v>290</v>
      </c>
      <c r="B19" s="14"/>
      <c r="C19" s="14"/>
      <c r="D19" s="14"/>
      <c r="E19" s="14"/>
      <c r="F19" s="14"/>
      <c r="G19" s="14"/>
      <c r="H19" s="14"/>
      <c r="I19" s="14"/>
    </row>
    <row r="20" spans="1:9" x14ac:dyDescent="0.25">
      <c r="A20" s="14"/>
      <c r="B20" s="159" t="s">
        <v>132</v>
      </c>
      <c r="C20" s="159"/>
      <c r="D20" s="159"/>
      <c r="E20" s="159"/>
      <c r="F20" s="14"/>
      <c r="G20" s="14"/>
      <c r="H20" s="14"/>
      <c r="I20" s="14"/>
    </row>
    <row r="21" spans="1:9" x14ac:dyDescent="0.25">
      <c r="A21" s="14"/>
      <c r="B21" s="72"/>
      <c r="C21" s="14"/>
      <c r="D21" s="14"/>
      <c r="E21" s="14"/>
      <c r="F21" s="14"/>
      <c r="G21" s="14" t="s">
        <v>288</v>
      </c>
      <c r="H21" s="71"/>
      <c r="I21" s="14"/>
    </row>
    <row r="22" spans="1:9" x14ac:dyDescent="0.25">
      <c r="A22" s="14"/>
      <c r="B22" s="14"/>
      <c r="C22" s="14"/>
      <c r="D22" s="14"/>
      <c r="E22" s="14"/>
      <c r="F22" s="14"/>
      <c r="G22" s="14"/>
      <c r="H22" s="14"/>
      <c r="I22" s="14"/>
    </row>
    <row r="23" spans="1:9" x14ac:dyDescent="0.25">
      <c r="A23" s="14" t="s">
        <v>278</v>
      </c>
      <c r="B23" s="14"/>
      <c r="C23" s="14"/>
      <c r="D23" s="14"/>
      <c r="E23" s="14"/>
      <c r="F23" s="14"/>
      <c r="G23" s="14"/>
      <c r="H23" s="14"/>
      <c r="I23" s="14"/>
    </row>
    <row r="24" spans="1:9" x14ac:dyDescent="0.25">
      <c r="A24" s="14"/>
      <c r="B24" s="14"/>
      <c r="C24" s="14"/>
      <c r="D24" s="14"/>
      <c r="E24" s="14"/>
      <c r="F24" s="14"/>
      <c r="G24" s="14"/>
      <c r="H24" s="14"/>
      <c r="I24" s="14"/>
    </row>
    <row r="25" spans="1:9" x14ac:dyDescent="0.25">
      <c r="A25" s="14"/>
      <c r="B25" s="14"/>
      <c r="C25" s="14"/>
      <c r="D25" s="14"/>
      <c r="E25" s="14"/>
      <c r="F25" s="14"/>
      <c r="G25" s="14"/>
      <c r="H25" s="14"/>
      <c r="I25" s="14"/>
    </row>
    <row r="26" spans="1:9" x14ac:dyDescent="0.25">
      <c r="A26" s="14" t="s">
        <v>259</v>
      </c>
      <c r="B26" s="14"/>
      <c r="C26" s="14" t="s">
        <v>260</v>
      </c>
      <c r="D26" s="14"/>
      <c r="E26" s="14"/>
      <c r="F26" s="14"/>
    </row>
    <row r="27" spans="1:9" x14ac:dyDescent="0.25">
      <c r="A27" s="14"/>
      <c r="B27" s="14"/>
      <c r="C27" s="14"/>
      <c r="D27" s="14"/>
      <c r="E27" s="14"/>
      <c r="F27" s="14"/>
    </row>
  </sheetData>
  <mergeCells count="10">
    <mergeCell ref="B20:E20"/>
    <mergeCell ref="B4:E4"/>
    <mergeCell ref="F1:H1"/>
    <mergeCell ref="F2:H2"/>
    <mergeCell ref="A6:A7"/>
    <mergeCell ref="B6:B7"/>
    <mergeCell ref="C6:C7"/>
    <mergeCell ref="F6:F7"/>
    <mergeCell ref="G6:G7"/>
    <mergeCell ref="H6:H7"/>
  </mergeCells>
  <pageMargins left="0.17" right="0.17" top="0.75" bottom="0.28999999999999998" header="0.3" footer="0.3"/>
  <pageSetup paperSize="9" scale="9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6"/>
  <sheetViews>
    <sheetView topLeftCell="A16" workbookViewId="0">
      <selection activeCell="F16" sqref="F16:F17"/>
    </sheetView>
  </sheetViews>
  <sheetFormatPr defaultColWidth="9.140625" defaultRowHeight="12" x14ac:dyDescent="0.2"/>
  <cols>
    <col min="1" max="1" width="7.85546875" style="4" customWidth="1"/>
    <col min="2" max="2" width="41.42578125" style="17" customWidth="1"/>
    <col min="3" max="9" width="14.5703125" style="17" customWidth="1"/>
    <col min="10" max="11" width="9.140625" style="17"/>
    <col min="12" max="12" width="74.28515625" style="17" customWidth="1"/>
    <col min="13" max="16384" width="9.140625" style="17"/>
  </cols>
  <sheetData>
    <row r="1" spans="1:12" ht="15.75" x14ac:dyDescent="0.25">
      <c r="B1" s="166" t="s">
        <v>121</v>
      </c>
      <c r="C1" s="166"/>
      <c r="D1" s="166"/>
      <c r="E1" s="166"/>
      <c r="F1" s="166"/>
      <c r="G1" s="166"/>
      <c r="H1" s="166"/>
    </row>
    <row r="3" spans="1:12" x14ac:dyDescent="0.2">
      <c r="A3" s="139" t="s">
        <v>72</v>
      </c>
      <c r="B3" s="139" t="s">
        <v>73</v>
      </c>
      <c r="C3" s="139" t="s">
        <v>74</v>
      </c>
      <c r="D3" s="139" t="s">
        <v>75</v>
      </c>
      <c r="E3" s="139" t="s">
        <v>76</v>
      </c>
      <c r="F3" s="139" t="s">
        <v>77</v>
      </c>
      <c r="G3" s="139"/>
      <c r="H3" s="139"/>
      <c r="I3" s="139"/>
    </row>
    <row r="4" spans="1:12" ht="36" x14ac:dyDescent="0.2">
      <c r="A4" s="139"/>
      <c r="B4" s="139"/>
      <c r="C4" s="139"/>
      <c r="D4" s="139"/>
      <c r="E4" s="139"/>
      <c r="F4" s="7" t="s">
        <v>216</v>
      </c>
      <c r="G4" s="7" t="s">
        <v>217</v>
      </c>
      <c r="H4" s="7" t="s">
        <v>218</v>
      </c>
      <c r="I4" s="7" t="s">
        <v>78</v>
      </c>
    </row>
    <row r="5" spans="1:12" x14ac:dyDescent="0.2">
      <c r="A5" s="7">
        <v>1</v>
      </c>
      <c r="B5" s="7">
        <v>2</v>
      </c>
      <c r="C5" s="7">
        <v>3</v>
      </c>
      <c r="D5" s="7">
        <v>4</v>
      </c>
      <c r="E5" s="16">
        <v>44930</v>
      </c>
      <c r="F5" s="7">
        <v>5</v>
      </c>
      <c r="G5" s="7">
        <v>6</v>
      </c>
      <c r="H5" s="7">
        <v>7</v>
      </c>
      <c r="I5" s="7">
        <v>8</v>
      </c>
    </row>
    <row r="6" spans="1:12" ht="24" x14ac:dyDescent="0.2">
      <c r="A6" s="24">
        <v>1</v>
      </c>
      <c r="B6" s="17" t="s">
        <v>79</v>
      </c>
      <c r="C6" s="7">
        <v>26000</v>
      </c>
      <c r="D6" s="7" t="s">
        <v>9</v>
      </c>
      <c r="E6" s="21" t="s">
        <v>219</v>
      </c>
      <c r="F6" s="21" t="s">
        <v>304</v>
      </c>
      <c r="G6" s="21" t="s">
        <v>304</v>
      </c>
      <c r="H6" s="21" t="s">
        <v>304</v>
      </c>
      <c r="I6" s="21"/>
      <c r="L6" s="18"/>
    </row>
    <row r="7" spans="1:12" x14ac:dyDescent="0.2">
      <c r="A7" s="141" t="s">
        <v>181</v>
      </c>
      <c r="B7" s="22" t="s">
        <v>13</v>
      </c>
      <c r="C7" s="7">
        <v>26100</v>
      </c>
      <c r="D7" s="7" t="s">
        <v>9</v>
      </c>
      <c r="E7" s="21"/>
      <c r="F7" s="21"/>
      <c r="G7" s="21"/>
      <c r="H7" s="21"/>
      <c r="I7" s="21"/>
      <c r="L7" s="18"/>
    </row>
    <row r="8" spans="1:12" ht="97.5" x14ac:dyDescent="0.2">
      <c r="A8" s="141"/>
      <c r="B8" s="22" t="s">
        <v>180</v>
      </c>
      <c r="C8" s="7"/>
      <c r="D8" s="7"/>
      <c r="E8" s="22"/>
      <c r="F8" s="22"/>
      <c r="G8" s="22"/>
      <c r="H8" s="22"/>
      <c r="I8" s="22"/>
      <c r="L8" s="18"/>
    </row>
    <row r="9" spans="1:12" ht="48" x14ac:dyDescent="0.2">
      <c r="A9" s="24" t="s">
        <v>182</v>
      </c>
      <c r="B9" s="17" t="s">
        <v>80</v>
      </c>
      <c r="C9" s="7">
        <v>26200</v>
      </c>
      <c r="D9" s="7" t="s">
        <v>9</v>
      </c>
      <c r="E9" s="21"/>
      <c r="F9" s="21"/>
      <c r="G9" s="21"/>
      <c r="H9" s="21"/>
      <c r="I9" s="21"/>
      <c r="L9" s="18"/>
    </row>
    <row r="10" spans="1:12" ht="48" x14ac:dyDescent="0.2">
      <c r="A10" s="24" t="s">
        <v>183</v>
      </c>
      <c r="B10" s="17" t="s">
        <v>81</v>
      </c>
      <c r="C10" s="7">
        <v>26300</v>
      </c>
      <c r="D10" s="7" t="s">
        <v>9</v>
      </c>
      <c r="E10" s="21"/>
      <c r="F10" s="21"/>
      <c r="G10" s="21"/>
      <c r="H10" s="21"/>
      <c r="I10" s="21"/>
      <c r="L10" s="18"/>
    </row>
    <row r="11" spans="1:12" x14ac:dyDescent="0.2">
      <c r="A11" s="141" t="s">
        <v>184</v>
      </c>
      <c r="B11" s="22" t="s">
        <v>82</v>
      </c>
      <c r="C11" s="139">
        <v>26310</v>
      </c>
      <c r="D11" s="139" t="s">
        <v>9</v>
      </c>
      <c r="E11" s="139" t="s">
        <v>9</v>
      </c>
      <c r="F11" s="144"/>
      <c r="G11" s="144"/>
      <c r="H11" s="144"/>
      <c r="I11" s="144"/>
      <c r="L11" s="18"/>
    </row>
    <row r="12" spans="1:12" x14ac:dyDescent="0.2">
      <c r="A12" s="141"/>
      <c r="B12" s="22" t="s">
        <v>83</v>
      </c>
      <c r="C12" s="139"/>
      <c r="D12" s="139"/>
      <c r="E12" s="139"/>
      <c r="F12" s="144"/>
      <c r="G12" s="144"/>
      <c r="H12" s="144"/>
      <c r="I12" s="144"/>
      <c r="L12" s="18"/>
    </row>
    <row r="13" spans="1:12" x14ac:dyDescent="0.2">
      <c r="A13" s="24"/>
      <c r="B13" s="22" t="s">
        <v>84</v>
      </c>
      <c r="C13" s="7" t="s">
        <v>85</v>
      </c>
      <c r="D13" s="21"/>
      <c r="E13" s="21"/>
      <c r="F13" s="21"/>
      <c r="G13" s="21"/>
      <c r="H13" s="21"/>
      <c r="I13" s="21"/>
      <c r="L13" s="18"/>
    </row>
    <row r="14" spans="1:12" x14ac:dyDescent="0.2">
      <c r="A14" s="24" t="s">
        <v>185</v>
      </c>
      <c r="B14" s="22" t="s">
        <v>86</v>
      </c>
      <c r="C14" s="7">
        <v>26320</v>
      </c>
      <c r="D14" s="7" t="s">
        <v>9</v>
      </c>
      <c r="E14" s="21"/>
      <c r="F14" s="21"/>
      <c r="G14" s="21"/>
      <c r="H14" s="21"/>
      <c r="I14" s="21"/>
    </row>
    <row r="15" spans="1:12" ht="48" x14ac:dyDescent="0.2">
      <c r="A15" s="24" t="s">
        <v>186</v>
      </c>
      <c r="B15" s="17" t="s">
        <v>87</v>
      </c>
      <c r="C15" s="7">
        <v>26400</v>
      </c>
      <c r="D15" s="7" t="s">
        <v>9</v>
      </c>
      <c r="E15" s="38" t="s">
        <v>219</v>
      </c>
      <c r="F15" s="21" t="s">
        <v>304</v>
      </c>
      <c r="G15" s="21" t="s">
        <v>304</v>
      </c>
      <c r="H15" s="21" t="s">
        <v>304</v>
      </c>
      <c r="I15" s="38"/>
    </row>
    <row r="16" spans="1:12" ht="12" customHeight="1" x14ac:dyDescent="0.2">
      <c r="A16" s="141" t="s">
        <v>187</v>
      </c>
      <c r="B16" s="22" t="s">
        <v>13</v>
      </c>
      <c r="C16" s="139">
        <v>26410</v>
      </c>
      <c r="D16" s="139" t="s">
        <v>9</v>
      </c>
      <c r="E16" s="169" t="s">
        <v>221</v>
      </c>
      <c r="F16" s="169" t="s">
        <v>305</v>
      </c>
      <c r="G16" s="169" t="s">
        <v>305</v>
      </c>
      <c r="H16" s="169" t="s">
        <v>305</v>
      </c>
      <c r="I16" s="169"/>
    </row>
    <row r="17" spans="1:9" ht="24" x14ac:dyDescent="0.2">
      <c r="A17" s="141"/>
      <c r="B17" s="22" t="s">
        <v>88</v>
      </c>
      <c r="C17" s="139"/>
      <c r="D17" s="139"/>
      <c r="E17" s="169"/>
      <c r="F17" s="169"/>
      <c r="G17" s="169"/>
      <c r="H17" s="169"/>
      <c r="I17" s="169"/>
    </row>
    <row r="18" spans="1:9" ht="12" customHeight="1" x14ac:dyDescent="0.2">
      <c r="A18" s="141" t="s">
        <v>89</v>
      </c>
      <c r="B18" s="22" t="s">
        <v>13</v>
      </c>
      <c r="C18" s="139">
        <v>26411</v>
      </c>
      <c r="D18" s="139" t="s">
        <v>9</v>
      </c>
      <c r="E18" s="169" t="s">
        <v>221</v>
      </c>
      <c r="F18" s="169" t="s">
        <v>305</v>
      </c>
      <c r="G18" s="169" t="s">
        <v>305</v>
      </c>
      <c r="H18" s="169" t="s">
        <v>305</v>
      </c>
      <c r="I18" s="169"/>
    </row>
    <row r="19" spans="1:9" x14ac:dyDescent="0.2">
      <c r="A19" s="141"/>
      <c r="B19" s="22" t="s">
        <v>83</v>
      </c>
      <c r="C19" s="139"/>
      <c r="D19" s="139"/>
      <c r="E19" s="169"/>
      <c r="F19" s="169"/>
      <c r="G19" s="169"/>
      <c r="H19" s="169"/>
      <c r="I19" s="169"/>
    </row>
    <row r="20" spans="1:9" x14ac:dyDescent="0.2">
      <c r="A20" s="24" t="s">
        <v>90</v>
      </c>
      <c r="B20" s="17" t="s">
        <v>91</v>
      </c>
      <c r="C20" s="7">
        <v>26412</v>
      </c>
      <c r="D20" s="7" t="s">
        <v>9</v>
      </c>
      <c r="E20" s="38"/>
      <c r="F20" s="38"/>
      <c r="G20" s="38"/>
      <c r="H20" s="38"/>
      <c r="I20" s="38"/>
    </row>
    <row r="21" spans="1:9" ht="36" x14ac:dyDescent="0.2">
      <c r="A21" s="24" t="s">
        <v>189</v>
      </c>
      <c r="B21" s="17" t="s">
        <v>92</v>
      </c>
      <c r="C21" s="7">
        <v>26420</v>
      </c>
      <c r="D21" s="7" t="s">
        <v>9</v>
      </c>
      <c r="E21" s="38" t="s">
        <v>222</v>
      </c>
      <c r="F21" s="38" t="s">
        <v>306</v>
      </c>
      <c r="G21" s="38" t="s">
        <v>306</v>
      </c>
      <c r="H21" s="38" t="s">
        <v>306</v>
      </c>
      <c r="I21" s="38"/>
    </row>
    <row r="22" spans="1:9" x14ac:dyDescent="0.2">
      <c r="A22" s="141" t="s">
        <v>93</v>
      </c>
      <c r="B22" s="22" t="s">
        <v>13</v>
      </c>
      <c r="C22" s="139">
        <v>26421</v>
      </c>
      <c r="D22" s="139" t="s">
        <v>9</v>
      </c>
      <c r="E22" s="169" t="s">
        <v>222</v>
      </c>
      <c r="F22" s="168" t="s">
        <v>306</v>
      </c>
      <c r="G22" s="168" t="s">
        <v>306</v>
      </c>
      <c r="H22" s="168" t="s">
        <v>306</v>
      </c>
      <c r="I22" s="169"/>
    </row>
    <row r="23" spans="1:9" ht="31.5" customHeight="1" x14ac:dyDescent="0.2">
      <c r="A23" s="141"/>
      <c r="B23" s="22" t="s">
        <v>83</v>
      </c>
      <c r="C23" s="139"/>
      <c r="D23" s="139"/>
      <c r="E23" s="169"/>
      <c r="F23" s="169"/>
      <c r="G23" s="169"/>
      <c r="H23" s="169"/>
      <c r="I23" s="169"/>
    </row>
    <row r="24" spans="1:9" x14ac:dyDescent="0.2">
      <c r="A24" s="24"/>
      <c r="B24" s="22" t="s">
        <v>94</v>
      </c>
      <c r="C24" s="7" t="s">
        <v>95</v>
      </c>
      <c r="D24" s="7" t="s">
        <v>9</v>
      </c>
      <c r="E24" s="38"/>
      <c r="F24" s="38"/>
      <c r="G24" s="38"/>
      <c r="H24" s="38"/>
      <c r="I24" s="21"/>
    </row>
    <row r="25" spans="1:9" x14ac:dyDescent="0.2">
      <c r="A25" s="24" t="s">
        <v>96</v>
      </c>
      <c r="B25" s="17" t="s">
        <v>97</v>
      </c>
      <c r="C25" s="7">
        <v>26422</v>
      </c>
      <c r="D25" s="7" t="s">
        <v>9</v>
      </c>
      <c r="E25" s="38"/>
      <c r="F25" s="38"/>
      <c r="G25" s="38"/>
      <c r="H25" s="38"/>
      <c r="I25" s="21"/>
    </row>
    <row r="26" spans="1:9" ht="24" x14ac:dyDescent="0.2">
      <c r="A26" s="24" t="s">
        <v>188</v>
      </c>
      <c r="B26" s="17" t="s">
        <v>98</v>
      </c>
      <c r="C26" s="7">
        <v>26430</v>
      </c>
      <c r="D26" s="7" t="s">
        <v>9</v>
      </c>
      <c r="E26" s="38"/>
      <c r="F26" s="38"/>
      <c r="G26" s="38"/>
      <c r="H26" s="38"/>
      <c r="I26" s="21"/>
    </row>
    <row r="27" spans="1:9" x14ac:dyDescent="0.2">
      <c r="A27" s="24"/>
      <c r="B27" s="22" t="s">
        <v>94</v>
      </c>
      <c r="C27" s="7" t="s">
        <v>99</v>
      </c>
      <c r="D27" s="7" t="s">
        <v>9</v>
      </c>
      <c r="E27" s="38"/>
      <c r="F27" s="38"/>
      <c r="G27" s="38"/>
      <c r="H27" s="38"/>
      <c r="I27" s="21"/>
    </row>
    <row r="28" spans="1:9" x14ac:dyDescent="0.2">
      <c r="A28" s="24" t="s">
        <v>190</v>
      </c>
      <c r="B28" s="22" t="s">
        <v>100</v>
      </c>
      <c r="C28" s="7">
        <v>26440</v>
      </c>
      <c r="D28" s="7" t="s">
        <v>9</v>
      </c>
      <c r="E28" s="38"/>
      <c r="F28" s="38"/>
      <c r="G28" s="38"/>
      <c r="H28" s="38"/>
      <c r="I28" s="21"/>
    </row>
    <row r="29" spans="1:9" x14ac:dyDescent="0.2">
      <c r="A29" s="141" t="s">
        <v>101</v>
      </c>
      <c r="B29" s="22" t="s">
        <v>13</v>
      </c>
      <c r="C29" s="139">
        <v>26441</v>
      </c>
      <c r="D29" s="139" t="s">
        <v>9</v>
      </c>
      <c r="E29" s="169"/>
      <c r="F29" s="169"/>
      <c r="G29" s="169"/>
      <c r="H29" s="169"/>
      <c r="I29" s="144"/>
    </row>
    <row r="30" spans="1:9" x14ac:dyDescent="0.2">
      <c r="A30" s="141"/>
      <c r="B30" s="22" t="s">
        <v>83</v>
      </c>
      <c r="C30" s="139"/>
      <c r="D30" s="139"/>
      <c r="E30" s="169"/>
      <c r="F30" s="169"/>
      <c r="G30" s="169"/>
      <c r="H30" s="169"/>
      <c r="I30" s="144"/>
    </row>
    <row r="31" spans="1:9" x14ac:dyDescent="0.2">
      <c r="A31" s="24"/>
      <c r="B31" s="22" t="s">
        <v>94</v>
      </c>
      <c r="C31" s="7" t="s">
        <v>102</v>
      </c>
      <c r="D31" s="7" t="s">
        <v>9</v>
      </c>
      <c r="E31" s="38"/>
      <c r="F31" s="38"/>
      <c r="G31" s="38"/>
      <c r="H31" s="38"/>
      <c r="I31" s="21"/>
    </row>
    <row r="32" spans="1:9" x14ac:dyDescent="0.2">
      <c r="A32" s="24" t="s">
        <v>103</v>
      </c>
      <c r="B32" s="22" t="s">
        <v>86</v>
      </c>
      <c r="C32" s="7">
        <v>26442</v>
      </c>
      <c r="D32" s="7" t="s">
        <v>9</v>
      </c>
      <c r="E32" s="38"/>
      <c r="F32" s="38"/>
      <c r="G32" s="38"/>
      <c r="H32" s="38"/>
      <c r="I32" s="21"/>
    </row>
    <row r="33" spans="1:9" x14ac:dyDescent="0.2">
      <c r="A33" s="24" t="s">
        <v>191</v>
      </c>
      <c r="B33" s="22" t="s">
        <v>100</v>
      </c>
      <c r="C33" s="7">
        <v>26450</v>
      </c>
      <c r="D33" s="7" t="s">
        <v>9</v>
      </c>
      <c r="E33" s="38"/>
      <c r="F33" s="38"/>
      <c r="G33" s="38"/>
      <c r="H33" s="38"/>
      <c r="I33" s="21"/>
    </row>
    <row r="34" spans="1:9" x14ac:dyDescent="0.2">
      <c r="A34" s="141" t="s">
        <v>104</v>
      </c>
      <c r="B34" s="22" t="s">
        <v>13</v>
      </c>
      <c r="C34" s="139">
        <v>26451</v>
      </c>
      <c r="D34" s="139" t="s">
        <v>9</v>
      </c>
      <c r="E34" s="169"/>
      <c r="F34" s="169"/>
      <c r="G34" s="169"/>
      <c r="H34" s="169"/>
      <c r="I34" s="144"/>
    </row>
    <row r="35" spans="1:9" x14ac:dyDescent="0.2">
      <c r="A35" s="141"/>
      <c r="B35" s="22" t="s">
        <v>83</v>
      </c>
      <c r="C35" s="139"/>
      <c r="D35" s="139"/>
      <c r="E35" s="169"/>
      <c r="F35" s="169"/>
      <c r="G35" s="169"/>
      <c r="H35" s="169"/>
      <c r="I35" s="144"/>
    </row>
    <row r="36" spans="1:9" x14ac:dyDescent="0.2">
      <c r="A36" s="24"/>
      <c r="B36" s="22" t="s">
        <v>94</v>
      </c>
      <c r="C36" s="7" t="s">
        <v>105</v>
      </c>
      <c r="D36" s="7" t="s">
        <v>9</v>
      </c>
      <c r="E36" s="38"/>
      <c r="F36" s="38"/>
      <c r="G36" s="38"/>
      <c r="H36" s="38"/>
      <c r="I36" s="21"/>
    </row>
    <row r="37" spans="1:9" x14ac:dyDescent="0.2">
      <c r="A37" s="24" t="s">
        <v>106</v>
      </c>
      <c r="B37" s="22" t="s">
        <v>86</v>
      </c>
      <c r="C37" s="7">
        <v>26452</v>
      </c>
      <c r="D37" s="7" t="s">
        <v>9</v>
      </c>
      <c r="E37" s="38"/>
      <c r="F37" s="38"/>
      <c r="G37" s="38"/>
      <c r="H37" s="38"/>
      <c r="I37" s="21"/>
    </row>
    <row r="38" spans="1:9" ht="48" x14ac:dyDescent="0.2">
      <c r="A38" s="24" t="s">
        <v>107</v>
      </c>
      <c r="B38" s="22" t="s">
        <v>108</v>
      </c>
      <c r="C38" s="7">
        <v>26500</v>
      </c>
      <c r="D38" s="7" t="s">
        <v>9</v>
      </c>
      <c r="E38" s="38" t="s">
        <v>219</v>
      </c>
      <c r="F38" s="94" t="s">
        <v>220</v>
      </c>
      <c r="G38" s="94" t="s">
        <v>220</v>
      </c>
      <c r="H38" s="94" t="s">
        <v>220</v>
      </c>
      <c r="I38" s="21"/>
    </row>
    <row r="39" spans="1:9" x14ac:dyDescent="0.2">
      <c r="A39" s="24"/>
      <c r="B39" s="22" t="s">
        <v>109</v>
      </c>
      <c r="C39" s="7">
        <v>26510</v>
      </c>
      <c r="D39" s="7"/>
      <c r="E39" s="40"/>
      <c r="F39" s="40"/>
      <c r="G39" s="40"/>
      <c r="H39" s="40"/>
      <c r="I39" s="22"/>
    </row>
    <row r="40" spans="1:9" ht="48" x14ac:dyDescent="0.2">
      <c r="A40" s="24" t="s">
        <v>110</v>
      </c>
      <c r="B40" s="22" t="s">
        <v>111</v>
      </c>
      <c r="C40" s="7">
        <v>26600</v>
      </c>
      <c r="D40" s="7" t="s">
        <v>9</v>
      </c>
      <c r="E40" s="21"/>
      <c r="F40" s="21"/>
      <c r="G40" s="21"/>
      <c r="H40" s="21"/>
      <c r="I40" s="21"/>
    </row>
    <row r="41" spans="1:9" x14ac:dyDescent="0.2">
      <c r="A41" s="24"/>
      <c r="B41" s="22" t="s">
        <v>109</v>
      </c>
      <c r="C41" s="7">
        <v>26610</v>
      </c>
      <c r="D41" s="7"/>
      <c r="E41" s="22"/>
      <c r="F41" s="22"/>
      <c r="G41" s="22"/>
      <c r="H41" s="22"/>
      <c r="I41" s="22"/>
    </row>
    <row r="45" spans="1:9" x14ac:dyDescent="0.2">
      <c r="A45" s="164" t="s">
        <v>120</v>
      </c>
      <c r="B45" s="164"/>
      <c r="C45" s="165" t="s">
        <v>116</v>
      </c>
      <c r="D45" s="165"/>
      <c r="E45" s="165" t="s">
        <v>117</v>
      </c>
      <c r="F45" s="165"/>
      <c r="G45" s="165" t="s">
        <v>118</v>
      </c>
      <c r="H45" s="165"/>
    </row>
    <row r="46" spans="1:9" ht="13.5" x14ac:dyDescent="0.2">
      <c r="A46" s="164"/>
      <c r="B46" s="164"/>
      <c r="C46" s="167" t="s">
        <v>113</v>
      </c>
      <c r="D46" s="167"/>
      <c r="E46" s="167" t="s">
        <v>114</v>
      </c>
      <c r="F46" s="167"/>
      <c r="G46" s="167" t="s">
        <v>115</v>
      </c>
      <c r="H46" s="167"/>
    </row>
    <row r="48" spans="1:9" x14ac:dyDescent="0.2">
      <c r="A48" s="165" t="s">
        <v>179</v>
      </c>
      <c r="B48" s="165"/>
      <c r="C48" s="165" t="s">
        <v>116</v>
      </c>
      <c r="D48" s="165"/>
      <c r="E48" s="165" t="s">
        <v>117</v>
      </c>
      <c r="F48" s="165"/>
      <c r="G48" s="165" t="s">
        <v>118</v>
      </c>
      <c r="H48" s="165"/>
    </row>
    <row r="49" spans="1:8" ht="13.5" x14ac:dyDescent="0.2">
      <c r="C49" s="167" t="s">
        <v>113</v>
      </c>
      <c r="D49" s="167"/>
      <c r="E49" s="167" t="s">
        <v>114</v>
      </c>
      <c r="F49" s="167"/>
      <c r="G49" s="167" t="s">
        <v>115</v>
      </c>
      <c r="H49" s="167"/>
    </row>
    <row r="50" spans="1:8" x14ac:dyDescent="0.2">
      <c r="B50" s="3" t="s">
        <v>119</v>
      </c>
    </row>
    <row r="56" spans="1:8" s="23" customFormat="1" ht="13.5" x14ac:dyDescent="0.2">
      <c r="A56" s="25"/>
    </row>
  </sheetData>
  <mergeCells count="70">
    <mergeCell ref="D3:D4"/>
    <mergeCell ref="E3:E4"/>
    <mergeCell ref="F3:I3"/>
    <mergeCell ref="I11:I12"/>
    <mergeCell ref="A16:A17"/>
    <mergeCell ref="C16:C17"/>
    <mergeCell ref="D16:D17"/>
    <mergeCell ref="E16:E17"/>
    <mergeCell ref="F16:F17"/>
    <mergeCell ref="G16:G17"/>
    <mergeCell ref="H16:H17"/>
    <mergeCell ref="A11:A12"/>
    <mergeCell ref="C11:C12"/>
    <mergeCell ref="D11:D12"/>
    <mergeCell ref="E11:E12"/>
    <mergeCell ref="F11:F12"/>
    <mergeCell ref="I16:I17"/>
    <mergeCell ref="A18:A19"/>
    <mergeCell ref="C18:C19"/>
    <mergeCell ref="D18:D19"/>
    <mergeCell ref="E18:E19"/>
    <mergeCell ref="F18:F19"/>
    <mergeCell ref="G18:G19"/>
    <mergeCell ref="H18:H19"/>
    <mergeCell ref="I18:I19"/>
    <mergeCell ref="I22:I23"/>
    <mergeCell ref="A29:A30"/>
    <mergeCell ref="C29:C30"/>
    <mergeCell ref="D29:D30"/>
    <mergeCell ref="E29:E30"/>
    <mergeCell ref="F29:F30"/>
    <mergeCell ref="G29:G30"/>
    <mergeCell ref="H29:H30"/>
    <mergeCell ref="I29:I30"/>
    <mergeCell ref="A22:A23"/>
    <mergeCell ref="C22:C23"/>
    <mergeCell ref="D22:D23"/>
    <mergeCell ref="E22:E23"/>
    <mergeCell ref="F22:F23"/>
    <mergeCell ref="G22:G23"/>
    <mergeCell ref="C49:D49"/>
    <mergeCell ref="E49:F49"/>
    <mergeCell ref="G49:H49"/>
    <mergeCell ref="H34:H35"/>
    <mergeCell ref="I34:I35"/>
    <mergeCell ref="G45:H45"/>
    <mergeCell ref="E45:F45"/>
    <mergeCell ref="G46:H46"/>
    <mergeCell ref="E46:F46"/>
    <mergeCell ref="C34:C35"/>
    <mergeCell ref="D34:D35"/>
    <mergeCell ref="E34:E35"/>
    <mergeCell ref="F34:F35"/>
    <mergeCell ref="G34:G35"/>
    <mergeCell ref="A45:B46"/>
    <mergeCell ref="A48:B48"/>
    <mergeCell ref="B1:H1"/>
    <mergeCell ref="C46:D46"/>
    <mergeCell ref="C45:D45"/>
    <mergeCell ref="C48:D48"/>
    <mergeCell ref="E48:F48"/>
    <mergeCell ref="G48:H48"/>
    <mergeCell ref="A34:A35"/>
    <mergeCell ref="H22:H23"/>
    <mergeCell ref="G11:G12"/>
    <mergeCell ref="H11:H12"/>
    <mergeCell ref="A7:A8"/>
    <mergeCell ref="A3:A4"/>
    <mergeCell ref="B3:B4"/>
    <mergeCell ref="C3:C4"/>
  </mergeCells>
  <pageMargins left="0.25" right="0.25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9"/>
  <sheetViews>
    <sheetView workbookViewId="0">
      <selection activeCell="B6" sqref="B6:B7"/>
    </sheetView>
  </sheetViews>
  <sheetFormatPr defaultRowHeight="15" x14ac:dyDescent="0.25"/>
  <cols>
    <col min="2" max="2" width="25.85546875" customWidth="1"/>
    <col min="3" max="3" width="23" customWidth="1"/>
    <col min="4" max="4" width="17.5703125" customWidth="1"/>
    <col min="5" max="5" width="17.7109375" customWidth="1"/>
  </cols>
  <sheetData>
    <row r="1" spans="1:16" x14ac:dyDescent="0.25">
      <c r="D1" s="161" t="s">
        <v>138</v>
      </c>
      <c r="E1" s="161"/>
      <c r="L1" s="1"/>
      <c r="M1" s="1"/>
      <c r="N1" s="1"/>
    </row>
    <row r="2" spans="1:16" ht="71.25" customHeight="1" x14ac:dyDescent="0.25">
      <c r="D2" s="162" t="s">
        <v>139</v>
      </c>
      <c r="E2" s="162"/>
      <c r="L2" s="1"/>
      <c r="M2" s="1"/>
      <c r="N2" s="1"/>
    </row>
    <row r="3" spans="1:16" x14ac:dyDescent="0.25">
      <c r="L3" s="1"/>
      <c r="M3" s="1"/>
      <c r="N3" s="1"/>
      <c r="O3" s="1"/>
      <c r="P3" s="1"/>
    </row>
    <row r="4" spans="1:16" ht="18.75" x14ac:dyDescent="0.25">
      <c r="B4" s="160" t="s">
        <v>144</v>
      </c>
      <c r="C4" s="160"/>
      <c r="D4" s="160"/>
      <c r="E4" s="160"/>
      <c r="P4" s="1"/>
    </row>
    <row r="5" spans="1:16" ht="16.5" customHeight="1" x14ac:dyDescent="0.25"/>
    <row r="6" spans="1:16" ht="23.25" customHeight="1" x14ac:dyDescent="0.25">
      <c r="A6" s="139" t="s">
        <v>72</v>
      </c>
      <c r="B6" s="129" t="s">
        <v>134</v>
      </c>
      <c r="C6" s="139" t="s">
        <v>141</v>
      </c>
      <c r="D6" s="139" t="s">
        <v>142</v>
      </c>
      <c r="E6" s="13" t="s">
        <v>143</v>
      </c>
    </row>
    <row r="7" spans="1:16" x14ac:dyDescent="0.25">
      <c r="A7" s="139"/>
      <c r="B7" s="130"/>
      <c r="C7" s="139"/>
      <c r="D7" s="139"/>
      <c r="E7" s="11" t="s">
        <v>137</v>
      </c>
    </row>
    <row r="8" spans="1:16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</row>
    <row r="9" spans="1:16" x14ac:dyDescent="0.25">
      <c r="A9" s="7">
        <v>1</v>
      </c>
      <c r="B9" s="7"/>
      <c r="C9" s="9"/>
      <c r="D9" s="7"/>
      <c r="E9" s="9">
        <f>C9*D9</f>
        <v>0</v>
      </c>
      <c r="J9" s="2"/>
    </row>
    <row r="10" spans="1:16" x14ac:dyDescent="0.25">
      <c r="A10" s="7">
        <v>2</v>
      </c>
      <c r="B10" s="7"/>
      <c r="C10" s="9"/>
      <c r="D10" s="7"/>
      <c r="E10" s="9">
        <f t="shared" ref="E10:E18" si="0">C10*D10</f>
        <v>0</v>
      </c>
    </row>
    <row r="11" spans="1:16" x14ac:dyDescent="0.25">
      <c r="A11" s="7">
        <v>3</v>
      </c>
      <c r="B11" s="7"/>
      <c r="C11" s="9"/>
      <c r="D11" s="7"/>
      <c r="E11" s="9">
        <f t="shared" si="0"/>
        <v>0</v>
      </c>
    </row>
    <row r="12" spans="1:16" x14ac:dyDescent="0.25">
      <c r="A12" s="7">
        <v>4</v>
      </c>
      <c r="B12" s="7"/>
      <c r="C12" s="9"/>
      <c r="D12" s="7"/>
      <c r="E12" s="9">
        <f t="shared" si="0"/>
        <v>0</v>
      </c>
    </row>
    <row r="13" spans="1:16" x14ac:dyDescent="0.25">
      <c r="A13" s="7">
        <v>5</v>
      </c>
      <c r="B13" s="7"/>
      <c r="C13" s="9"/>
      <c r="D13" s="7"/>
      <c r="E13" s="9">
        <f t="shared" si="0"/>
        <v>0</v>
      </c>
    </row>
    <row r="14" spans="1:16" x14ac:dyDescent="0.25">
      <c r="A14" s="7">
        <v>6</v>
      </c>
      <c r="B14" s="7"/>
      <c r="C14" s="9"/>
      <c r="D14" s="7"/>
      <c r="E14" s="9">
        <f t="shared" si="0"/>
        <v>0</v>
      </c>
    </row>
    <row r="15" spans="1:16" x14ac:dyDescent="0.25">
      <c r="A15" s="7">
        <v>7</v>
      </c>
      <c r="B15" s="7"/>
      <c r="C15" s="9"/>
      <c r="D15" s="7"/>
      <c r="E15" s="9">
        <f t="shared" si="0"/>
        <v>0</v>
      </c>
    </row>
    <row r="16" spans="1:16" x14ac:dyDescent="0.25">
      <c r="A16" s="7">
        <v>8</v>
      </c>
      <c r="B16" s="7"/>
      <c r="C16" s="9"/>
      <c r="D16" s="7"/>
      <c r="E16" s="9">
        <f t="shared" si="0"/>
        <v>0</v>
      </c>
    </row>
    <row r="17" spans="1:5" x14ac:dyDescent="0.25">
      <c r="A17" s="7">
        <v>9</v>
      </c>
      <c r="B17" s="7"/>
      <c r="C17" s="9"/>
      <c r="D17" s="7"/>
      <c r="E17" s="9">
        <f t="shared" si="0"/>
        <v>0</v>
      </c>
    </row>
    <row r="18" spans="1:5" x14ac:dyDescent="0.25">
      <c r="A18" s="7">
        <v>10</v>
      </c>
      <c r="B18" s="8"/>
      <c r="C18" s="10"/>
      <c r="D18" s="8"/>
      <c r="E18" s="9">
        <f t="shared" si="0"/>
        <v>0</v>
      </c>
    </row>
    <row r="19" spans="1:5" x14ac:dyDescent="0.25">
      <c r="A19" s="8"/>
      <c r="B19" s="8" t="s">
        <v>133</v>
      </c>
      <c r="C19" s="9">
        <f>SUM(C9:C18)</f>
        <v>0</v>
      </c>
      <c r="D19" s="7">
        <f>SUM(D9:D18)</f>
        <v>0</v>
      </c>
      <c r="E19" s="9">
        <f>SUM(E9:E18)</f>
        <v>0</v>
      </c>
    </row>
  </sheetData>
  <mergeCells count="7">
    <mergeCell ref="D1:E1"/>
    <mergeCell ref="D2:E2"/>
    <mergeCell ref="B4:E4"/>
    <mergeCell ref="A6:A7"/>
    <mergeCell ref="B6:B7"/>
    <mergeCell ref="C6:C7"/>
    <mergeCell ref="D6:D7"/>
  </mergeCells>
  <pageMargins left="0.17" right="0.17" top="0.75" bottom="0.28999999999999998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9"/>
  <sheetViews>
    <sheetView workbookViewId="0">
      <selection activeCell="L8" sqref="L8"/>
    </sheetView>
  </sheetViews>
  <sheetFormatPr defaultRowHeight="15" x14ac:dyDescent="0.25"/>
  <cols>
    <col min="2" max="2" width="25.85546875" customWidth="1"/>
    <col min="3" max="3" width="23" customWidth="1"/>
    <col min="4" max="4" width="17.5703125" customWidth="1"/>
    <col min="5" max="5" width="17.7109375" customWidth="1"/>
  </cols>
  <sheetData>
    <row r="1" spans="1:16" x14ac:dyDescent="0.25">
      <c r="D1" s="161"/>
      <c r="E1" s="161"/>
      <c r="L1" s="1"/>
      <c r="M1" s="1"/>
      <c r="N1" s="1"/>
    </row>
    <row r="2" spans="1:16" ht="71.25" customHeight="1" x14ac:dyDescent="0.25">
      <c r="D2" s="162"/>
      <c r="E2" s="162"/>
      <c r="L2" s="1"/>
      <c r="M2" s="1"/>
      <c r="N2" s="1"/>
    </row>
    <row r="3" spans="1:16" x14ac:dyDescent="0.25">
      <c r="L3" s="1"/>
      <c r="M3" s="1"/>
      <c r="N3" s="1"/>
      <c r="O3" s="1"/>
      <c r="P3" s="1"/>
    </row>
    <row r="4" spans="1:16" ht="18.75" x14ac:dyDescent="0.25">
      <c r="B4" s="160" t="s">
        <v>286</v>
      </c>
      <c r="C4" s="160"/>
      <c r="D4" s="160"/>
      <c r="E4" s="160"/>
      <c r="P4" s="1"/>
    </row>
    <row r="5" spans="1:16" ht="16.5" customHeight="1" x14ac:dyDescent="0.25"/>
    <row r="6" spans="1:16" ht="24" x14ac:dyDescent="0.25">
      <c r="A6" s="139" t="s">
        <v>72</v>
      </c>
      <c r="B6" s="139" t="s">
        <v>134</v>
      </c>
      <c r="C6" s="139" t="s">
        <v>145</v>
      </c>
      <c r="D6" s="139" t="s">
        <v>146</v>
      </c>
      <c r="E6" s="13" t="s">
        <v>147</v>
      </c>
    </row>
    <row r="7" spans="1:16" x14ac:dyDescent="0.25">
      <c r="A7" s="139"/>
      <c r="B7" s="139"/>
      <c r="C7" s="139"/>
      <c r="D7" s="139"/>
      <c r="E7" s="11" t="s">
        <v>137</v>
      </c>
    </row>
    <row r="8" spans="1:16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</row>
    <row r="9" spans="1:16" ht="36" x14ac:dyDescent="0.25">
      <c r="A9" s="7">
        <v>1</v>
      </c>
      <c r="B9" s="7" t="s">
        <v>284</v>
      </c>
      <c r="C9" s="9">
        <v>96800</v>
      </c>
      <c r="D9" s="7">
        <v>1</v>
      </c>
      <c r="E9" s="9">
        <f>C9*D9</f>
        <v>96800</v>
      </c>
    </row>
    <row r="10" spans="1:16" x14ac:dyDescent="0.25">
      <c r="A10" s="8"/>
      <c r="B10" s="8" t="s">
        <v>133</v>
      </c>
      <c r="C10" s="9">
        <f>SUM(C9:C9)</f>
        <v>96800</v>
      </c>
      <c r="D10" s="7">
        <f>SUM(D9:D9)</f>
        <v>1</v>
      </c>
      <c r="E10" s="9">
        <f>SUM(E9:E9)</f>
        <v>96800</v>
      </c>
    </row>
    <row r="13" spans="1:16" x14ac:dyDescent="0.25">
      <c r="B13" s="14"/>
      <c r="C13" s="14"/>
      <c r="D13" s="14"/>
    </row>
    <row r="14" spans="1:16" x14ac:dyDescent="0.25">
      <c r="B14" s="14"/>
      <c r="C14" s="14"/>
      <c r="D14" s="14"/>
    </row>
    <row r="15" spans="1:16" x14ac:dyDescent="0.25">
      <c r="B15" s="14" t="s">
        <v>259</v>
      </c>
      <c r="C15" s="14" t="s">
        <v>285</v>
      </c>
      <c r="D15" s="14"/>
    </row>
    <row r="16" spans="1:16" x14ac:dyDescent="0.25">
      <c r="B16" s="14"/>
      <c r="C16" s="14"/>
      <c r="D16" s="14"/>
    </row>
    <row r="17" spans="2:4" x14ac:dyDescent="0.25">
      <c r="B17" s="14"/>
      <c r="C17" s="14"/>
      <c r="D17" s="14"/>
    </row>
    <row r="18" spans="2:4" x14ac:dyDescent="0.25">
      <c r="B18" s="14"/>
      <c r="C18" s="14"/>
      <c r="D18" s="14"/>
    </row>
    <row r="19" spans="2:4" x14ac:dyDescent="0.25">
      <c r="B19" s="14"/>
      <c r="C19" s="14"/>
      <c r="D19" s="14"/>
    </row>
  </sheetData>
  <mergeCells count="7">
    <mergeCell ref="D1:E1"/>
    <mergeCell ref="D2:E2"/>
    <mergeCell ref="B4:E4"/>
    <mergeCell ref="A6:A7"/>
    <mergeCell ref="B6:B7"/>
    <mergeCell ref="C6:C7"/>
    <mergeCell ref="D6:D7"/>
  </mergeCells>
  <pageMargins left="0.17" right="0.17" top="0.75" bottom="0.28999999999999998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9"/>
  <sheetViews>
    <sheetView workbookViewId="0">
      <selection activeCell="F27" sqref="F27"/>
    </sheetView>
  </sheetViews>
  <sheetFormatPr defaultRowHeight="15" x14ac:dyDescent="0.25"/>
  <cols>
    <col min="2" max="2" width="25.85546875" customWidth="1"/>
    <col min="3" max="3" width="23" customWidth="1"/>
    <col min="4" max="4" width="17.5703125" customWidth="1"/>
    <col min="5" max="5" width="17.7109375" customWidth="1"/>
  </cols>
  <sheetData>
    <row r="1" spans="1:16" x14ac:dyDescent="0.25">
      <c r="D1" s="161" t="s">
        <v>138</v>
      </c>
      <c r="E1" s="161"/>
      <c r="L1" s="1"/>
      <c r="M1" s="1"/>
      <c r="N1" s="1"/>
    </row>
    <row r="2" spans="1:16" ht="71.25" customHeight="1" x14ac:dyDescent="0.25">
      <c r="D2" s="162" t="s">
        <v>139</v>
      </c>
      <c r="E2" s="162"/>
      <c r="L2" s="1"/>
      <c r="M2" s="1"/>
      <c r="N2" s="1"/>
    </row>
    <row r="3" spans="1:16" x14ac:dyDescent="0.25">
      <c r="L3" s="1"/>
      <c r="M3" s="1"/>
      <c r="N3" s="1"/>
      <c r="O3" s="1"/>
      <c r="P3" s="1"/>
    </row>
    <row r="4" spans="1:16" ht="36" customHeight="1" x14ac:dyDescent="0.25">
      <c r="A4" s="170" t="s">
        <v>148</v>
      </c>
      <c r="B4" s="170"/>
      <c r="C4" s="170"/>
      <c r="D4" s="170"/>
      <c r="E4" s="170"/>
      <c r="P4" s="1"/>
    </row>
    <row r="5" spans="1:16" ht="16.5" customHeight="1" x14ac:dyDescent="0.25"/>
    <row r="6" spans="1:16" ht="24" x14ac:dyDescent="0.25">
      <c r="A6" s="139" t="s">
        <v>72</v>
      </c>
      <c r="B6" s="139" t="s">
        <v>134</v>
      </c>
      <c r="C6" s="139" t="s">
        <v>145</v>
      </c>
      <c r="D6" s="139" t="s">
        <v>146</v>
      </c>
      <c r="E6" s="13" t="s">
        <v>147</v>
      </c>
    </row>
    <row r="7" spans="1:16" x14ac:dyDescent="0.25">
      <c r="A7" s="139"/>
      <c r="B7" s="139"/>
      <c r="C7" s="139"/>
      <c r="D7" s="139"/>
      <c r="E7" s="11" t="s">
        <v>137</v>
      </c>
    </row>
    <row r="8" spans="1:16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</row>
    <row r="9" spans="1:16" x14ac:dyDescent="0.25">
      <c r="A9" s="7">
        <v>1</v>
      </c>
      <c r="B9" s="7"/>
      <c r="C9" s="9"/>
      <c r="D9" s="7"/>
      <c r="E9" s="80">
        <f>C9*D9</f>
        <v>0</v>
      </c>
    </row>
    <row r="10" spans="1:16" x14ac:dyDescent="0.25">
      <c r="A10" s="7">
        <v>2</v>
      </c>
      <c r="B10" s="7"/>
      <c r="C10" s="9"/>
      <c r="D10" s="7"/>
      <c r="E10" s="80">
        <f t="shared" ref="E10:E18" si="0">C10*D10</f>
        <v>0</v>
      </c>
    </row>
    <row r="11" spans="1:16" x14ac:dyDescent="0.25">
      <c r="A11" s="7">
        <v>3</v>
      </c>
      <c r="B11" s="7"/>
      <c r="C11" s="9"/>
      <c r="D11" s="7"/>
      <c r="E11" s="80">
        <f t="shared" si="0"/>
        <v>0</v>
      </c>
    </row>
    <row r="12" spans="1:16" x14ac:dyDescent="0.25">
      <c r="A12" s="7">
        <v>4</v>
      </c>
      <c r="B12" s="7"/>
      <c r="C12" s="9"/>
      <c r="D12" s="7"/>
      <c r="E12" s="80">
        <f t="shared" si="0"/>
        <v>0</v>
      </c>
    </row>
    <row r="13" spans="1:16" x14ac:dyDescent="0.25">
      <c r="A13" s="7">
        <v>5</v>
      </c>
      <c r="B13" s="7"/>
      <c r="C13" s="9"/>
      <c r="D13" s="7"/>
      <c r="E13" s="80">
        <f t="shared" si="0"/>
        <v>0</v>
      </c>
    </row>
    <row r="14" spans="1:16" x14ac:dyDescent="0.25">
      <c r="A14" s="7">
        <v>6</v>
      </c>
      <c r="B14" s="7"/>
      <c r="C14" s="9"/>
      <c r="D14" s="7"/>
      <c r="E14" s="80">
        <f t="shared" si="0"/>
        <v>0</v>
      </c>
    </row>
    <row r="15" spans="1:16" x14ac:dyDescent="0.25">
      <c r="A15" s="7">
        <v>7</v>
      </c>
      <c r="B15" s="7"/>
      <c r="C15" s="9"/>
      <c r="D15" s="7"/>
      <c r="E15" s="80">
        <f t="shared" si="0"/>
        <v>0</v>
      </c>
    </row>
    <row r="16" spans="1:16" x14ac:dyDescent="0.25">
      <c r="A16" s="7">
        <v>8</v>
      </c>
      <c r="B16" s="7"/>
      <c r="C16" s="9"/>
      <c r="D16" s="7"/>
      <c r="E16" s="80">
        <f t="shared" si="0"/>
        <v>0</v>
      </c>
    </row>
    <row r="17" spans="1:5" x14ac:dyDescent="0.25">
      <c r="A17" s="7">
        <v>9</v>
      </c>
      <c r="B17" s="7"/>
      <c r="C17" s="9"/>
      <c r="D17" s="7"/>
      <c r="E17" s="80">
        <f t="shared" si="0"/>
        <v>0</v>
      </c>
    </row>
    <row r="18" spans="1:5" x14ac:dyDescent="0.25">
      <c r="A18" s="7">
        <v>10</v>
      </c>
      <c r="B18" s="8"/>
      <c r="C18" s="10"/>
      <c r="D18" s="8"/>
      <c r="E18" s="80">
        <f t="shared" si="0"/>
        <v>0</v>
      </c>
    </row>
    <row r="19" spans="1:5" x14ac:dyDescent="0.25">
      <c r="A19" s="8"/>
      <c r="B19" s="8" t="s">
        <v>133</v>
      </c>
      <c r="C19" s="9">
        <f>SUM(C9:C18)</f>
        <v>0</v>
      </c>
      <c r="D19" s="7">
        <f>SUM(D9:D18)</f>
        <v>0</v>
      </c>
      <c r="E19" s="80">
        <f>SUM(E9:E18)</f>
        <v>0</v>
      </c>
    </row>
  </sheetData>
  <mergeCells count="7">
    <mergeCell ref="D1:E1"/>
    <mergeCell ref="D2:E2"/>
    <mergeCell ref="A6:A7"/>
    <mergeCell ref="B6:B7"/>
    <mergeCell ref="C6:C7"/>
    <mergeCell ref="A4:E4"/>
    <mergeCell ref="D6:D7"/>
  </mergeCells>
  <pageMargins left="0.17" right="0.17" top="0.75" bottom="0.28999999999999998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5"/>
  <sheetViews>
    <sheetView workbookViewId="0">
      <selection activeCell="J12" sqref="J12"/>
    </sheetView>
  </sheetViews>
  <sheetFormatPr defaultRowHeight="15" x14ac:dyDescent="0.25"/>
  <cols>
    <col min="2" max="2" width="25.85546875" customWidth="1"/>
    <col min="3" max="3" width="12.28515625" customWidth="1"/>
    <col min="4" max="4" width="17.5703125" customWidth="1"/>
    <col min="5" max="5" width="17.7109375" customWidth="1"/>
    <col min="6" max="6" width="17.5703125" customWidth="1"/>
  </cols>
  <sheetData>
    <row r="1" spans="1:16" x14ac:dyDescent="0.25">
      <c r="D1" s="161"/>
      <c r="E1" s="161"/>
      <c r="L1" s="1"/>
      <c r="M1" s="1"/>
      <c r="N1" s="1"/>
    </row>
    <row r="2" spans="1:16" ht="71.25" customHeight="1" x14ac:dyDescent="0.25">
      <c r="D2" s="162"/>
      <c r="E2" s="162"/>
      <c r="L2" s="1"/>
      <c r="M2" s="1"/>
      <c r="N2" s="1"/>
    </row>
    <row r="3" spans="1:16" x14ac:dyDescent="0.25">
      <c r="L3" s="1"/>
      <c r="M3" s="1"/>
      <c r="N3" s="1"/>
      <c r="O3" s="1"/>
      <c r="P3" s="1"/>
    </row>
    <row r="4" spans="1:16" x14ac:dyDescent="0.25">
      <c r="A4" s="14"/>
      <c r="B4" s="159" t="s">
        <v>156</v>
      </c>
      <c r="C4" s="159"/>
      <c r="D4" s="159"/>
      <c r="E4" s="159"/>
      <c r="F4" s="14"/>
      <c r="P4" s="1"/>
    </row>
    <row r="5" spans="1:16" ht="16.5" customHeight="1" x14ac:dyDescent="0.25">
      <c r="A5" s="14"/>
      <c r="B5" s="14"/>
      <c r="C5" s="14"/>
      <c r="D5" s="14"/>
      <c r="E5" s="14"/>
      <c r="F5" s="14">
        <v>6020425320</v>
      </c>
    </row>
    <row r="6" spans="1:16" ht="15" customHeight="1" x14ac:dyDescent="0.25">
      <c r="A6" s="55" t="s">
        <v>149</v>
      </c>
      <c r="B6" s="163" t="s">
        <v>151</v>
      </c>
      <c r="C6" s="163" t="s">
        <v>152</v>
      </c>
      <c r="D6" s="163" t="s">
        <v>153</v>
      </c>
      <c r="E6" s="163" t="s">
        <v>154</v>
      </c>
      <c r="F6" s="55" t="s">
        <v>77</v>
      </c>
    </row>
    <row r="7" spans="1:16" ht="21.75" customHeight="1" x14ac:dyDescent="0.25">
      <c r="A7" s="56" t="s">
        <v>150</v>
      </c>
      <c r="B7" s="163"/>
      <c r="C7" s="163"/>
      <c r="D7" s="163"/>
      <c r="E7" s="163"/>
      <c r="F7" s="56" t="s">
        <v>155</v>
      </c>
    </row>
    <row r="8" spans="1:16" x14ac:dyDescent="0.25">
      <c r="A8" s="56">
        <v>1</v>
      </c>
      <c r="B8" s="56">
        <v>2</v>
      </c>
      <c r="C8" s="56">
        <v>3</v>
      </c>
      <c r="D8" s="56">
        <v>4</v>
      </c>
      <c r="E8" s="56">
        <v>5</v>
      </c>
      <c r="F8" s="57">
        <v>6</v>
      </c>
    </row>
    <row r="9" spans="1:16" x14ac:dyDescent="0.25">
      <c r="A9" s="54">
        <v>1</v>
      </c>
      <c r="B9" s="54" t="s">
        <v>223</v>
      </c>
      <c r="C9" s="54"/>
      <c r="D9" s="54">
        <v>12</v>
      </c>
      <c r="E9" s="82">
        <v>590</v>
      </c>
      <c r="F9" s="73">
        <v>7080</v>
      </c>
    </row>
    <row r="10" spans="1:16" x14ac:dyDescent="0.25">
      <c r="A10" s="54">
        <v>2</v>
      </c>
      <c r="B10" s="54" t="s">
        <v>224</v>
      </c>
      <c r="C10" s="54"/>
      <c r="D10" s="54">
        <v>12</v>
      </c>
      <c r="E10" s="82">
        <v>2500</v>
      </c>
      <c r="F10" s="73">
        <v>30000</v>
      </c>
    </row>
    <row r="11" spans="1:16" x14ac:dyDescent="0.25">
      <c r="A11" s="60"/>
      <c r="B11" s="60" t="s">
        <v>133</v>
      </c>
      <c r="C11" s="54">
        <f>SUM(C9:C10)</f>
        <v>0</v>
      </c>
      <c r="D11" s="54">
        <f>SUM(D9:D10)</f>
        <v>24</v>
      </c>
      <c r="E11" s="73">
        <f>SUM(E9:E10)</f>
        <v>3090</v>
      </c>
      <c r="F11" s="73">
        <f>SUM(F9:F10)</f>
        <v>37080</v>
      </c>
    </row>
    <row r="12" spans="1:16" x14ac:dyDescent="0.25">
      <c r="A12" s="14"/>
      <c r="B12" s="14"/>
      <c r="C12" s="14"/>
      <c r="D12" s="14"/>
      <c r="E12" s="14"/>
      <c r="F12" s="14"/>
    </row>
    <row r="13" spans="1:16" x14ac:dyDescent="0.25">
      <c r="A13" s="14"/>
      <c r="B13" s="14"/>
      <c r="C13" s="14"/>
      <c r="D13" s="14"/>
      <c r="E13" s="14"/>
      <c r="F13" s="14"/>
    </row>
    <row r="14" spans="1:16" x14ac:dyDescent="0.25">
      <c r="A14" s="14"/>
      <c r="B14" s="14"/>
      <c r="C14" s="14"/>
      <c r="D14" s="14"/>
      <c r="E14" s="14"/>
      <c r="F14" s="14"/>
    </row>
    <row r="15" spans="1:16" x14ac:dyDescent="0.25">
      <c r="A15" s="14"/>
      <c r="B15" s="14" t="s">
        <v>259</v>
      </c>
      <c r="C15" s="14"/>
      <c r="D15" s="14" t="s">
        <v>260</v>
      </c>
      <c r="E15" s="14"/>
      <c r="F15" s="14"/>
    </row>
  </sheetData>
  <mergeCells count="7">
    <mergeCell ref="D1:E1"/>
    <mergeCell ref="D2:E2"/>
    <mergeCell ref="B4:E4"/>
    <mergeCell ref="B6:B7"/>
    <mergeCell ref="C6:C7"/>
    <mergeCell ref="D6:D7"/>
    <mergeCell ref="E6:E7"/>
  </mergeCells>
  <pageMargins left="0.17" right="0.17" top="0.75" bottom="0.28999999999999998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13"/>
  <sheetViews>
    <sheetView workbookViewId="0">
      <selection activeCell="B9" sqref="B9"/>
    </sheetView>
  </sheetViews>
  <sheetFormatPr defaultRowHeight="15" x14ac:dyDescent="0.25"/>
  <cols>
    <col min="2" max="2" width="25.85546875" customWidth="1"/>
    <col min="3" max="3" width="23" customWidth="1"/>
    <col min="4" max="5" width="17.5703125" customWidth="1"/>
    <col min="6" max="6" width="17.7109375" customWidth="1"/>
  </cols>
  <sheetData>
    <row r="1" spans="1:17" x14ac:dyDescent="0.25">
      <c r="D1" s="161"/>
      <c r="E1" s="161"/>
      <c r="F1" s="161"/>
      <c r="M1" s="1"/>
      <c r="N1" s="1"/>
      <c r="O1" s="1"/>
    </row>
    <row r="2" spans="1:17" ht="71.25" customHeight="1" x14ac:dyDescent="0.25">
      <c r="D2" s="162"/>
      <c r="E2" s="162"/>
      <c r="F2" s="162"/>
      <c r="M2" s="1"/>
      <c r="N2" s="1"/>
      <c r="O2" s="1"/>
    </row>
    <row r="3" spans="1:17" x14ac:dyDescent="0.25">
      <c r="M3" s="1"/>
      <c r="N3" s="1"/>
      <c r="O3" s="1"/>
      <c r="P3" s="1"/>
      <c r="Q3" s="1"/>
    </row>
    <row r="4" spans="1:17" ht="36" customHeight="1" x14ac:dyDescent="0.25">
      <c r="A4" s="171" t="s">
        <v>233</v>
      </c>
      <c r="B4" s="171"/>
      <c r="C4" s="171"/>
      <c r="D4" s="171"/>
      <c r="E4" s="171"/>
      <c r="F4" s="171"/>
      <c r="Q4" s="1"/>
    </row>
    <row r="5" spans="1:17" ht="16.5" customHeight="1" x14ac:dyDescent="0.25">
      <c r="A5" s="14"/>
      <c r="B5" s="51"/>
      <c r="C5" s="52"/>
      <c r="D5" s="14"/>
      <c r="E5" s="14"/>
      <c r="F5" s="14">
        <v>602044530</v>
      </c>
    </row>
    <row r="6" spans="1:17" ht="30" x14ac:dyDescent="0.25">
      <c r="A6" s="163" t="s">
        <v>72</v>
      </c>
      <c r="B6" s="163" t="s">
        <v>134</v>
      </c>
      <c r="C6" s="163" t="s">
        <v>234</v>
      </c>
      <c r="D6" s="55" t="s">
        <v>235</v>
      </c>
      <c r="E6" s="55" t="s">
        <v>236</v>
      </c>
      <c r="F6" s="55" t="s">
        <v>147</v>
      </c>
    </row>
    <row r="7" spans="1:17" x14ac:dyDescent="0.25">
      <c r="A7" s="163"/>
      <c r="B7" s="163"/>
      <c r="C7" s="163"/>
      <c r="D7" s="56" t="s">
        <v>155</v>
      </c>
      <c r="E7" s="56"/>
      <c r="F7" s="56" t="s">
        <v>137</v>
      </c>
    </row>
    <row r="8" spans="1:17" x14ac:dyDescent="0.25">
      <c r="A8" s="56">
        <v>1</v>
      </c>
      <c r="B8" s="56">
        <v>2</v>
      </c>
      <c r="C8" s="56">
        <v>3</v>
      </c>
      <c r="D8" s="56">
        <v>4</v>
      </c>
      <c r="E8" s="56"/>
      <c r="F8" s="56">
        <v>5</v>
      </c>
    </row>
    <row r="9" spans="1:17" ht="45" x14ac:dyDescent="0.25">
      <c r="A9" s="54">
        <v>1</v>
      </c>
      <c r="B9" s="54" t="s">
        <v>237</v>
      </c>
      <c r="C9" s="54" t="s">
        <v>238</v>
      </c>
      <c r="D9" s="61">
        <v>1</v>
      </c>
      <c r="E9" s="62"/>
      <c r="F9" s="62">
        <v>30000</v>
      </c>
    </row>
    <row r="10" spans="1:17" x14ac:dyDescent="0.25">
      <c r="A10" s="60"/>
      <c r="B10" s="60" t="s">
        <v>133</v>
      </c>
      <c r="C10" s="54">
        <f>SUM(C9:C9)</f>
        <v>0</v>
      </c>
      <c r="D10" s="54">
        <f>SUM(D9:D9)</f>
        <v>1</v>
      </c>
      <c r="E10" s="62"/>
      <c r="F10" s="62">
        <f>SUM(F9:F9)</f>
        <v>30000</v>
      </c>
    </row>
    <row r="11" spans="1:17" x14ac:dyDescent="0.25">
      <c r="A11" s="14"/>
      <c r="B11" s="14"/>
      <c r="C11" s="14"/>
      <c r="D11" s="14"/>
      <c r="E11" s="14"/>
      <c r="F11" s="14"/>
    </row>
    <row r="12" spans="1:17" x14ac:dyDescent="0.25">
      <c r="A12" s="14"/>
      <c r="B12" s="14"/>
      <c r="C12" s="14"/>
      <c r="D12" s="14"/>
      <c r="E12" s="14"/>
      <c r="F12" s="14"/>
    </row>
    <row r="13" spans="1:17" x14ac:dyDescent="0.25">
      <c r="A13" s="14"/>
      <c r="B13" s="14" t="s">
        <v>259</v>
      </c>
      <c r="C13" s="14"/>
      <c r="D13" s="14" t="s">
        <v>260</v>
      </c>
      <c r="E13" s="14"/>
      <c r="F13" s="14"/>
    </row>
  </sheetData>
  <mergeCells count="6">
    <mergeCell ref="D1:F1"/>
    <mergeCell ref="D2:F2"/>
    <mergeCell ref="A4:F4"/>
    <mergeCell ref="A6:A7"/>
    <mergeCell ref="B6:B7"/>
    <mergeCell ref="C6:C7"/>
  </mergeCells>
  <pageMargins left="0.17" right="0.17" top="0.75" bottom="0.28999999999999998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22</vt:i4>
      </vt:variant>
    </vt:vector>
  </HeadingPairs>
  <TitlesOfParts>
    <vt:vector size="41" baseType="lpstr">
      <vt:lpstr>Титул</vt:lpstr>
      <vt:lpstr>Поступления и выплаты</vt:lpstr>
      <vt:lpstr>Расчет заработной платы-область</vt:lpstr>
      <vt:lpstr>Сведения по выплатам на закупки</vt:lpstr>
      <vt:lpstr>Расчет расходов на налог</vt:lpstr>
      <vt:lpstr>Расчет на безвозмедные перечесл</vt:lpstr>
      <vt:lpstr>Расчет прочих расходов</vt:lpstr>
      <vt:lpstr>Расчет расходов на оплату связи</vt:lpstr>
      <vt:lpstr>Расчет содержания имущества</vt:lpstr>
      <vt:lpstr>Расход содержания имущества</vt:lpstr>
      <vt:lpstr>Расчет прочих услуг</vt:lpstr>
      <vt:lpstr>Приобретение основных средств</vt:lpstr>
      <vt:lpstr>Приобретение материальных запас</vt:lpstr>
      <vt:lpstr>Охрана</vt:lpstr>
      <vt:lpstr>Комунальные услуги</vt:lpstr>
      <vt:lpstr>Область услуги, работы</vt:lpstr>
      <vt:lpstr>Область , основные средства</vt:lpstr>
      <vt:lpstr>Область, матер запасы</vt:lpstr>
      <vt:lpstr>Зарплата местный</vt:lpstr>
      <vt:lpstr>'Поступления и выплаты'!_ftn1</vt:lpstr>
      <vt:lpstr>'Поступления и выплаты'!_ftn10</vt:lpstr>
      <vt:lpstr>'Поступления и выплаты'!_ftn11</vt:lpstr>
      <vt:lpstr>'Поступления и выплаты'!_ftn2</vt:lpstr>
      <vt:lpstr>'Поступления и выплаты'!_ftn3</vt:lpstr>
      <vt:lpstr>'Поступления и выплаты'!_ftn4</vt:lpstr>
      <vt:lpstr>'Поступления и выплаты'!_ftn5</vt:lpstr>
      <vt:lpstr>'Поступления и выплаты'!_ftn6</vt:lpstr>
      <vt:lpstr>'Поступления и выплаты'!_ftn7</vt:lpstr>
      <vt:lpstr>'Поступления и выплаты'!_ftn8</vt:lpstr>
      <vt:lpstr>'Поступления и выплаты'!_ftn9</vt:lpstr>
      <vt:lpstr>'Поступления и выплаты'!_ftnref1</vt:lpstr>
      <vt:lpstr>'Поступления и выплаты'!_ftnref10</vt:lpstr>
      <vt:lpstr>'Поступления и выплаты'!_ftnref11</vt:lpstr>
      <vt:lpstr>'Поступления и выплаты'!_ftnref2</vt:lpstr>
      <vt:lpstr>'Поступления и выплаты'!_ftnref3</vt:lpstr>
      <vt:lpstr>'Поступления и выплаты'!_ftnref4</vt:lpstr>
      <vt:lpstr>'Поступления и выплаты'!_ftnref5</vt:lpstr>
      <vt:lpstr>'Поступления и выплаты'!_ftnref6</vt:lpstr>
      <vt:lpstr>'Поступления и выплаты'!_ftnref7</vt:lpstr>
      <vt:lpstr>'Поступления и выплаты'!_ftnref8</vt:lpstr>
      <vt:lpstr>'Поступления и выплаты'!_ftnref9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Директор</cp:lastModifiedBy>
  <cp:lastPrinted>2026-01-23T05:09:29Z</cp:lastPrinted>
  <dcterms:created xsi:type="dcterms:W3CDTF">2023-12-25T10:03:40Z</dcterms:created>
  <dcterms:modified xsi:type="dcterms:W3CDTF">2026-01-26T06:36:12Z</dcterms:modified>
</cp:coreProperties>
</file>