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Пояснительная записка" sheetId="1" state="visible" r:id="rId1"/>
    <sheet name="1 класс" sheetId="2" state="visible" r:id="rId2"/>
    <sheet name="2 класс" sheetId="3" state="visible" r:id="rId3"/>
    <sheet name="3 класс" sheetId="4" state="visible" r:id="rId4"/>
    <sheet name="4 класс" sheetId="5" state="visible" r:id="rId5"/>
    <sheet name="5 класс" sheetId="6" state="visible" r:id="rId6"/>
    <sheet name="6 класс" sheetId="7" state="visible" r:id="rId7"/>
    <sheet name="7 класс" sheetId="8" state="visible" r:id="rId8"/>
    <sheet name="8 класс" sheetId="9" state="visible" r:id="rId9"/>
    <sheet name="9 класс" sheetId="10" state="visible" r:id="rId10"/>
  </sheets>
  <definedNames>
    <definedName name="Print_Titles" localSheetId="1">'1 класс'!$1:$8</definedName>
    <definedName name="_xlnm.Print_Area" localSheetId="1">'1 класс'!$A$1:$AZ$28</definedName>
    <definedName name="Print_Titles" localSheetId="2">'2 класс'!$1:$8</definedName>
    <definedName name="_xlnm.Print_Area" localSheetId="2">'2 класс'!$A$1:$AZ$30</definedName>
    <definedName name="Print_Titles" localSheetId="3">'3 класс'!$1:$8</definedName>
    <definedName name="_xlnm.Print_Area" localSheetId="3">'3 класс'!$A$1:$BC$30</definedName>
    <definedName name="Print_Titles" localSheetId="4">'4 класс'!$1:$8</definedName>
    <definedName name="_xlnm.Print_Area" localSheetId="4">'4 класс'!$A$1:$BB$33</definedName>
    <definedName name="Print_Titles" localSheetId="5">'5 класс'!$1:$8</definedName>
    <definedName name="_xlnm.Print_Area" localSheetId="5">'5 класс'!$A$1:$BA$33</definedName>
    <definedName name="Print_Titles" localSheetId="6">'6 класс'!$1:$8</definedName>
    <definedName name="_xlnm.Print_Area" localSheetId="6">'6 класс'!$A$1:$BB$33</definedName>
    <definedName name="Print_Titles" localSheetId="7">'7 класс'!$1:$8</definedName>
    <definedName name="_xlnm.Print_Area" localSheetId="7">'7 класс'!$A$1:$BA$41</definedName>
    <definedName name="Print_Titles" localSheetId="8">'8 класс'!$1:$8</definedName>
    <definedName name="_xlnm.Print_Area" localSheetId="8">'8 класс'!$A$1:$AY$45</definedName>
    <definedName name="Print_Titles" localSheetId="9">'9 класс'!$1:$8</definedName>
    <definedName name="_xlnm.Print_Area" localSheetId="9">'9 класс'!$A$1:$AY$27</definedName>
  </definedNames>
  <calcPr/>
</workbook>
</file>

<file path=xl/sharedStrings.xml><?xml version="1.0" encoding="utf-8"?>
<sst xmlns="http://schemas.openxmlformats.org/spreadsheetml/2006/main" count="125" uniqueCount="125">
  <si>
    <t xml:space="preserve">Сопроводительное письмо к примерному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</si>
  <si>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</si>
  <si>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theme="1"/>
        <rFont val="Times New Roman"/>
      </rPr>
      <t xml:space="preserve"> </t>
    </r>
    <r>
      <rPr>
        <sz val="14"/>
        <rFont val="Times New Roman"/>
      </rPr>
      <t xml:space="preserve"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</si>
  <si>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</si>
  <si>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</si>
  <si>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</si>
  <si>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</si>
  <si>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</si>
  <si>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</si>
  <si>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</si>
  <si>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</si>
  <si>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</si>
  <si>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</si>
  <si>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</si>
  <si>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</si>
  <si>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</si>
  <si>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</si>
  <si>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</si>
  <si>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</si>
  <si>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 xml:space="preserve"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</si>
  <si>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</rPr>
      <t>«зеленый»</t>
    </r>
    <r>
      <rPr>
        <sz val="14"/>
        <color theme="1"/>
        <rFont val="Times New Roman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</si>
  <si>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</si>
  <si>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</si>
  <si>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 xml:space="preserve"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</si>
  <si>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</si>
  <si>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r>
      <t xml:space="preserve">Приложение 1 к приказу от </t>
    </r>
    <r>
      <rPr>
        <u val="single"/>
        <sz val="12"/>
        <color theme="1"/>
        <rFont val="Times New Roman"/>
      </rPr>
      <t xml:space="preserve">19.01.2026 г. </t>
    </r>
  </si>
  <si>
    <r>
      <t xml:space="preserve"> №</t>
    </r>
    <r>
      <rPr>
        <u val="single"/>
        <sz val="12"/>
        <color theme="1"/>
        <rFont val="Times New Roman"/>
      </rPr>
      <t xml:space="preserve"> 13-ОД</t>
    </r>
  </si>
  <si>
    <t xml:space="preserve">График оценочных процедур </t>
  </si>
  <si>
    <t>НП</t>
  </si>
  <si>
    <t xml:space="preserve">п. Большой Исток</t>
  </si>
  <si>
    <t xml:space="preserve">Определение оценочных процедур (ОП):</t>
  </si>
  <si>
    <t>ОО</t>
  </si>
  <si>
    <t xml:space="preserve">МАОУ ООШ №11</t>
  </si>
  <si>
    <t xml:space="preserve"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</si>
  <si>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 xml:space="preserve">Внутренняя оценочная процедура:</t>
  </si>
  <si>
    <t xml:space="preserve"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</si>
  <si>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</si>
  <si>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</si>
  <si>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</si>
  <si>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 xml:space="preserve"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</si>
  <si>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итоговая оценка</t>
    </r>
  </si>
  <si>
    <t>Региональный</t>
  </si>
  <si>
    <t xml:space="preserve">Приказ №</t>
  </si>
  <si>
    <t>13-ОД</t>
  </si>
  <si>
    <t xml:space="preserve">Приказ об изменениях</t>
  </si>
  <si>
    <t>58-ОД</t>
  </si>
  <si>
    <t xml:space="preserve"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</si>
  <si>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 xml:space="preserve">Дата утверждения</t>
  </si>
  <si>
    <t xml:space="preserve">Дата изменений </t>
  </si>
  <si>
    <t xml:space="preserve">Список сокращений видов ОП:</t>
  </si>
  <si>
    <t xml:space="preserve">КР - контрольная работа, ПР - проверочная работа, ДР - диагностическая работа</t>
  </si>
  <si>
    <t xml:space="preserve">Период (полугодие, год)</t>
  </si>
  <si>
    <t>год</t>
  </si>
  <si>
    <t xml:space="preserve">РСИ - региональное сопоставительное исследование</t>
  </si>
  <si>
    <t xml:space="preserve">ВПР -Всероссийская проверочная работа, НСИКО - национальные сопоставительные исследования качества образования</t>
  </si>
  <si>
    <t xml:space="preserve">1 класс</t>
  </si>
  <si>
    <t xml:space="preserve">2025/2026 учебный год</t>
  </si>
  <si>
    <t xml:space="preserve">Всего оценочных процедур за учебный год</t>
  </si>
  <si>
    <t xml:space="preserve">Количество часов по УП</t>
  </si>
  <si>
    <t xml:space="preserve">% соотношения количества оценочных процедур к количеству часов по УП</t>
  </si>
  <si>
    <t xml:space="preserve"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</si>
  <si>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</si>
  <si>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</si>
  <si>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</si>
  <si>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</si>
  <si>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</si>
  <si>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</si>
  <si>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</si>
  <si>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</si>
  <si>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</si>
  <si>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</si>
  <si>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</si>
  <si>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</si>
  <si>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</si>
  <si>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ОО</t>
  </si>
  <si>
    <t xml:space="preserve">Русский язык</t>
  </si>
  <si>
    <t>1а</t>
  </si>
  <si>
    <t>1б</t>
  </si>
  <si>
    <t>Математика</t>
  </si>
  <si>
    <t xml:space="preserve">Литературное чтение</t>
  </si>
  <si>
    <t xml:space="preserve">Окружающий мир</t>
  </si>
  <si>
    <t>ИЗО</t>
  </si>
  <si>
    <t>Музыка</t>
  </si>
  <si>
    <t xml:space="preserve">Труд (технология)</t>
  </si>
  <si>
    <t xml:space="preserve">Физическая культура</t>
  </si>
  <si>
    <t xml:space="preserve">2 класс</t>
  </si>
  <si>
    <t>2а</t>
  </si>
  <si>
    <t>2б</t>
  </si>
  <si>
    <t xml:space="preserve">Иностранный язык (английский)</t>
  </si>
  <si>
    <t xml:space="preserve">3 класс</t>
  </si>
  <si>
    <t>3а</t>
  </si>
  <si>
    <t>3б</t>
  </si>
  <si>
    <t xml:space="preserve">4 класс</t>
  </si>
  <si>
    <t>4а</t>
  </si>
  <si>
    <t>4б</t>
  </si>
  <si>
    <t xml:space="preserve">Основы религиозных культур и светской этики</t>
  </si>
  <si>
    <t>62-ОД</t>
  </si>
  <si>
    <t xml:space="preserve">5 класс</t>
  </si>
  <si>
    <t>5а</t>
  </si>
  <si>
    <t>5б</t>
  </si>
  <si>
    <t>Литература</t>
  </si>
  <si>
    <t>История</t>
  </si>
  <si>
    <t>География</t>
  </si>
  <si>
    <t>Биология</t>
  </si>
  <si>
    <t>63-ОД</t>
  </si>
  <si>
    <t xml:space="preserve">6 класс</t>
  </si>
  <si>
    <t>6а</t>
  </si>
  <si>
    <t>6б</t>
  </si>
  <si>
    <t xml:space="preserve">7 класс</t>
  </si>
  <si>
    <t>7а</t>
  </si>
  <si>
    <t>7б</t>
  </si>
  <si>
    <t>Алгебра</t>
  </si>
  <si>
    <t>Геометрия</t>
  </si>
  <si>
    <t xml:space="preserve">Вероятность и статистика</t>
  </si>
  <si>
    <t>30.014</t>
  </si>
  <si>
    <t>Информатика</t>
  </si>
  <si>
    <t>Физика</t>
  </si>
  <si>
    <t xml:space="preserve">8 класс</t>
  </si>
  <si>
    <t>8а</t>
  </si>
  <si>
    <t>8б</t>
  </si>
  <si>
    <t>Химия</t>
  </si>
  <si>
    <t xml:space="preserve">Основы безопасности и защиты Родины</t>
  </si>
  <si>
    <t>Обществознание</t>
  </si>
  <si>
    <t xml:space="preserve">9 класс</t>
  </si>
  <si>
    <t>9а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</si>
</sst>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\.mm\.yyyy"/>
    <numFmt numFmtId="161" formatCode="[$-419]d\ mmm;@"/>
  </numFmts>
  <fonts count="19">
    <font>
      <sz val="11.000000"/>
      <color theme="1"/>
      <name val="Calibri"/>
      <scheme val="minor"/>
    </font>
    <font>
      <b/>
      <sz val="16.000000"/>
      <color theme="1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color theme="1"/>
      <name val="Symbol"/>
    </font>
    <font>
      <sz val="10.000000"/>
      <color theme="1"/>
      <name val="Times New Roman"/>
    </font>
    <font>
      <sz val="12.000000"/>
      <color theme="1"/>
      <name val="Times New Roman"/>
    </font>
    <font>
      <b/>
      <sz val="20.000000"/>
      <color theme="1"/>
      <name val="Times New Roman"/>
    </font>
    <font>
      <b/>
      <sz val="12.000000"/>
      <color theme="1"/>
      <name val="Times New Roman"/>
    </font>
    <font>
      <sz val="9.000000"/>
      <color theme="1"/>
      <name val="Times New Roman"/>
    </font>
    <font>
      <sz val="11.000000"/>
      <color theme="1"/>
      <name val="Times New Roman"/>
    </font>
    <font>
      <sz val="20.000000"/>
      <color theme="1"/>
      <name val="Times New Roman"/>
    </font>
    <font>
      <u/>
      <sz val="10.000000"/>
      <color theme="1"/>
      <name val="Times New Roman"/>
    </font>
    <font>
      <sz val="7.000000"/>
      <color theme="1"/>
      <name val="Times New Roman"/>
    </font>
    <font>
      <sz val="20.000000"/>
      <color indexed="64"/>
      <name val="Times New Roman"/>
    </font>
    <font>
      <sz val="10.000000"/>
      <color indexed="64"/>
      <name val="Times New Roman"/>
    </font>
    <font>
      <sz val="8.000000"/>
      <color theme="1"/>
      <name val="Times New Roman"/>
    </font>
    <font>
      <sz val="8.000000"/>
      <color indexed="64"/>
      <name val="Times New Roman"/>
    </font>
    <font>
      <sz val="10.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indexed="65"/>
        <bgColor indexed="65"/>
      </patternFill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7" tint="0.59999389629810485"/>
        <bgColor theme="7" tint="0.59999389629810485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174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justify" vertical="center"/>
    </xf>
    <xf fontId="3" fillId="0" borderId="0" numFmtId="0" xfId="0" applyFont="1" applyAlignment="1">
      <alignment horizontal="justify" vertical="center"/>
    </xf>
    <xf fontId="4" fillId="0" borderId="0" numFmtId="0" xfId="0" applyFont="1" applyAlignment="1">
      <alignment horizontal="justify" vertical="center"/>
    </xf>
    <xf fontId="0" fillId="0" borderId="0" numFmtId="0" xfId="0" applyAlignment="1">
      <alignment shrinkToFit="1"/>
    </xf>
    <xf fontId="4" fillId="0" borderId="0" numFmtId="0" xfId="0" applyFont="1" applyAlignment="1">
      <alignment horizontal="justify" shrinkToFit="1" vertical="center"/>
    </xf>
    <xf fontId="3" fillId="0" borderId="0" numFmtId="0" xfId="0" applyFont="1" applyAlignment="1">
      <alignment horizontal="justify" shrinkToFit="1" vertical="center"/>
    </xf>
    <xf fontId="5" fillId="0" borderId="0" numFmtId="0" xfId="0" applyFont="1"/>
    <xf fontId="6" fillId="0" borderId="0" numFmtId="0" xfId="0" applyFont="1"/>
    <xf fontId="6" fillId="0" borderId="0" numFmtId="0" xfId="0" applyFont="1" applyAlignment="1">
      <alignment vertical="center"/>
    </xf>
    <xf fontId="7" fillId="0" borderId="0" numFmtId="0" xfId="0" applyFont="1" applyAlignment="1">
      <alignment vertical="center"/>
    </xf>
    <xf fontId="8" fillId="0" borderId="0" numFmtId="0" xfId="0" applyFont="1" applyAlignment="1">
      <alignment vertical="center"/>
    </xf>
    <xf fontId="6" fillId="0" borderId="1" numFmtId="49" xfId="0" applyNumberFormat="1" applyFont="1" applyBorder="1" applyAlignment="1">
      <alignment horizontal="center" vertical="center"/>
    </xf>
    <xf fontId="6" fillId="0" borderId="1" numFmtId="49" xfId="0" applyNumberFormat="1" applyFont="1" applyBorder="1" applyAlignment="1">
      <alignment vertical="center"/>
    </xf>
    <xf fontId="9" fillId="0" borderId="0" numFmtId="49" xfId="0" applyNumberFormat="1" applyFont="1" applyAlignment="1">
      <alignment vertical="center"/>
    </xf>
    <xf fontId="6" fillId="0" borderId="0" numFmtId="49" xfId="0" applyNumberFormat="1" applyFont="1" applyAlignment="1">
      <alignment horizontal="center" vertical="center"/>
    </xf>
    <xf fontId="10" fillId="0" borderId="2" numFmtId="49" xfId="0" applyNumberFormat="1" applyFont="1" applyBorder="1" applyAlignment="1">
      <alignment vertical="center"/>
    </xf>
    <xf fontId="11" fillId="0" borderId="0" numFmtId="0" xfId="0" applyFont="1"/>
    <xf fontId="5" fillId="0" borderId="0" numFmtId="0" xfId="0" applyFont="1" applyAlignment="1">
      <alignment vertical="center"/>
    </xf>
    <xf fontId="12" fillId="0" borderId="0" numFmtId="0" xfId="0" applyFont="1" applyAlignment="1">
      <alignment vertical="center"/>
    </xf>
    <xf fontId="10" fillId="0" borderId="1" numFmtId="0" xfId="0" applyFont="1" applyBorder="1" applyAlignment="1">
      <alignment vertical="center"/>
    </xf>
    <xf fontId="6" fillId="0" borderId="0" numFmtId="49" xfId="0" applyNumberFormat="1" applyFont="1" applyAlignment="1">
      <alignment vertical="center"/>
    </xf>
    <xf fontId="5" fillId="0" borderId="3" numFmtId="0" xfId="0" applyFont="1" applyBorder="1" applyAlignment="1">
      <alignment horizontal="left" vertical="center" wrapText="1"/>
    </xf>
    <xf fontId="5" fillId="0" borderId="4" numFmtId="0" xfId="0" applyFont="1" applyBorder="1" applyAlignment="1">
      <alignment horizontal="left" vertical="center" wrapText="1"/>
    </xf>
    <xf fontId="5" fillId="0" borderId="5" numFmtId="0" xfId="0" applyFont="1" applyBorder="1" applyAlignment="1">
      <alignment horizontal="left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vertical="top" wrapText="1"/>
    </xf>
    <xf fontId="5" fillId="2" borderId="1" numFmtId="49" xfId="0" applyNumberFormat="1" applyFont="1" applyFill="1" applyBorder="1" applyAlignment="1">
      <alignment horizontal="center" vertical="center" wrapText="1"/>
    </xf>
    <xf fontId="5" fillId="3" borderId="1" numFmtId="49" xfId="0" applyNumberFormat="1" applyFont="1" applyFill="1" applyBorder="1" applyAlignment="1">
      <alignment vertical="center"/>
    </xf>
    <xf fontId="6" fillId="0" borderId="0" numFmtId="0" xfId="0" applyFont="1" applyAlignment="1">
      <alignment wrapText="1"/>
    </xf>
    <xf fontId="5" fillId="0" borderId="0" numFmtId="49" xfId="0" applyNumberFormat="1" applyFont="1" applyAlignment="1">
      <alignment vertical="center"/>
    </xf>
    <xf fontId="9" fillId="0" borderId="0" numFmtId="49" xfId="0" applyNumberFormat="1" applyFont="1" applyAlignment="1">
      <alignment vertical="center" wrapText="1"/>
    </xf>
    <xf fontId="10" fillId="0" borderId="1" numFmtId="49" xfId="0" applyNumberFormat="1" applyFont="1" applyBorder="1" applyAlignment="1">
      <alignment vertical="center"/>
    </xf>
    <xf fontId="13" fillId="0" borderId="0" numFmtId="49" xfId="0" applyNumberFormat="1" applyFont="1" applyAlignment="1">
      <alignment vertical="center" wrapText="1"/>
    </xf>
    <xf fontId="5" fillId="0" borderId="6" numFmtId="0" xfId="0" applyFont="1" applyBorder="1" applyAlignment="1">
      <alignment horizontal="left" vertical="top" wrapText="1"/>
    </xf>
    <xf fontId="5" fillId="0" borderId="7" numFmtId="0" xfId="0" applyFont="1" applyBorder="1" applyAlignment="1">
      <alignment horizontal="left" vertical="top" wrapText="1"/>
    </xf>
    <xf fontId="5" fillId="0" borderId="8" numFmtId="0" xfId="0" applyFont="1" applyBorder="1" applyAlignment="1">
      <alignment horizontal="left" vertical="top" wrapText="1"/>
    </xf>
    <xf fontId="5" fillId="0" borderId="9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10" numFmtId="0" xfId="0" applyFont="1" applyBorder="1" applyAlignment="1">
      <alignment horizontal="center" vertical="top" wrapText="1"/>
    </xf>
    <xf fontId="5" fillId="4" borderId="1" numFmtId="49" xfId="0" applyNumberFormat="1" applyFont="1" applyFill="1" applyBorder="1" applyAlignment="1">
      <alignment horizontal="center" vertical="center"/>
    </xf>
    <xf fontId="5" fillId="0" borderId="1" numFmtId="49" xfId="0" applyNumberFormat="1" applyFont="1" applyBorder="1" applyAlignment="1">
      <alignment horizontal="center" vertical="center"/>
    </xf>
    <xf fontId="9" fillId="0" borderId="1" numFmtId="49" xfId="0" applyNumberFormat="1" applyFont="1" applyBorder="1" applyAlignment="1">
      <alignment vertical="center" wrapText="1"/>
    </xf>
    <xf fontId="5" fillId="0" borderId="1" numFmtId="0" xfId="0" applyFont="1" applyBorder="1"/>
    <xf fontId="13" fillId="0" borderId="1" numFmtId="49" xfId="0" applyNumberFormat="1" applyFont="1" applyBorder="1" applyAlignment="1">
      <alignment horizontal="left" vertical="center" wrapText="1"/>
    </xf>
    <xf fontId="5" fillId="0" borderId="11" numFmtId="0" xfId="0" applyFont="1" applyBorder="1" applyAlignment="1">
      <alignment horizontal="left" vertical="top" wrapText="1"/>
    </xf>
    <xf fontId="5" fillId="0" borderId="2" numFmtId="0" xfId="0" applyFont="1" applyBorder="1" applyAlignment="1">
      <alignment horizontal="left" vertical="top" wrapText="1"/>
    </xf>
    <xf fontId="5" fillId="0" borderId="12" numFmtId="0" xfId="0" applyFont="1" applyBorder="1" applyAlignment="1">
      <alignment horizontal="center" vertical="top" wrapText="1"/>
    </xf>
    <xf fontId="5" fillId="0" borderId="11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5" fillId="5" borderId="3" numFmtId="49" xfId="0" applyNumberFormat="1" applyFont="1" applyFill="1" applyBorder="1" applyAlignment="1">
      <alignment horizontal="center" vertical="center"/>
    </xf>
    <xf fontId="5" fillId="5" borderId="5" numFmtId="49" xfId="0" applyNumberFormat="1" applyFont="1" applyFill="1" applyBorder="1" applyAlignment="1">
      <alignment horizontal="center" vertical="center"/>
    </xf>
    <xf fontId="5" fillId="0" borderId="13" numFmtId="49" xfId="0" applyNumberFormat="1" applyFont="1" applyBorder="1" applyAlignment="1">
      <alignment horizontal="center" vertical="center" wrapText="1"/>
    </xf>
    <xf fontId="6" fillId="0" borderId="0" numFmtId="14" xfId="0" applyNumberFormat="1" applyFont="1" applyAlignment="1">
      <alignment horizontal="left" vertical="center"/>
    </xf>
    <xf fontId="6" fillId="0" borderId="1" numFmtId="160" xfId="0" applyNumberFormat="1" applyFont="1" applyBorder="1" applyAlignment="1">
      <alignment vertical="center"/>
    </xf>
    <xf fontId="6" fillId="0" borderId="0" numFmtId="160" xfId="0" applyNumberFormat="1" applyFont="1" applyAlignment="1">
      <alignment vertical="center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6" borderId="7" numFmtId="0" xfId="0" applyFont="1" applyFill="1" applyBorder="1" applyAlignment="1">
      <alignment vertical="center"/>
    </xf>
    <xf fontId="5" fillId="0" borderId="7" numFmtId="0" xfId="0" applyFont="1" applyBorder="1"/>
    <xf fontId="9" fillId="0" borderId="1" numFmtId="0" xfId="0" applyFont="1" applyBorder="1" applyAlignment="1">
      <alignment horizontal="center" vertical="center" wrapText="1"/>
    </xf>
    <xf fontId="6" fillId="0" borderId="1" numFmtId="160" xfId="0" applyNumberFormat="1" applyFont="1" applyBorder="1" applyAlignment="1">
      <alignment horizontal="center" vertical="center"/>
    </xf>
    <xf fontId="5" fillId="0" borderId="0" numFmtId="0" xfId="0" applyFont="1" applyAlignment="1">
      <alignment wrapText="1"/>
    </xf>
    <xf fontId="5" fillId="4" borderId="0" numFmtId="0" xfId="0" applyFont="1" applyFill="1" applyAlignment="1">
      <alignment vertical="center"/>
    </xf>
    <xf fontId="5" fillId="0" borderId="0" numFmtId="0" xfId="0" applyFont="1" applyAlignment="1">
      <alignment vertical="top" wrapText="1"/>
    </xf>
    <xf fontId="5" fillId="0" borderId="11" numFmtId="0" xfId="0" applyFont="1" applyBorder="1"/>
    <xf fontId="0" fillId="0" borderId="11" numFmtId="0" xfId="0" applyBorder="1"/>
    <xf fontId="6" fillId="0" borderId="0" numFmtId="0" xfId="0" applyFont="1" applyAlignment="1">
      <alignment vertical="top" wrapText="1"/>
    </xf>
    <xf fontId="5" fillId="3" borderId="0" numFmtId="0" xfId="0" applyFont="1" applyFill="1" applyAlignment="1">
      <alignment vertical="center"/>
    </xf>
    <xf fontId="5" fillId="0" borderId="0" numFmtId="0" xfId="0" applyFont="1" applyAlignment="1">
      <alignment vertical="center" wrapText="1"/>
    </xf>
    <xf fontId="11" fillId="0" borderId="14" numFmtId="0" xfId="0" applyFont="1" applyBorder="1" applyAlignment="1">
      <alignment horizontal="center" vertical="center" wrapText="1"/>
    </xf>
    <xf fontId="14" fillId="0" borderId="3" numFmtId="0" xfId="0" applyFont="1" applyBorder="1" applyAlignment="1">
      <alignment horizontal="center" vertical="center" wrapText="1"/>
    </xf>
    <xf fontId="14" fillId="0" borderId="4" numFmtId="0" xfId="0" applyFont="1" applyBorder="1" applyAlignment="1">
      <alignment horizontal="center" vertical="center" wrapText="1"/>
    </xf>
    <xf fontId="14" fillId="0" borderId="5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textRotation="90" vertical="center" wrapText="1"/>
    </xf>
    <xf fontId="9" fillId="0" borderId="1" numFmtId="0" xfId="0" applyFont="1" applyBorder="1" applyAlignment="1">
      <alignment horizontal="center" textRotation="90" vertical="center" wrapText="1"/>
    </xf>
    <xf fontId="15" fillId="7" borderId="6" numFmtId="0" xfId="0" applyFont="1" applyFill="1" applyBorder="1" applyAlignment="1">
      <alignment horizontal="center" vertical="center" wrapText="1"/>
    </xf>
    <xf fontId="15" fillId="7" borderId="8" numFmtId="0" xfId="0" applyFont="1" applyFill="1" applyBorder="1" applyAlignment="1">
      <alignment horizontal="center" vertical="center" wrapText="1"/>
    </xf>
    <xf fontId="15" fillId="7" borderId="13" numFmtId="0" xfId="0" applyFont="1" applyFill="1" applyBorder="1" applyAlignment="1">
      <alignment horizontal="center" vertical="center" wrapText="1"/>
    </xf>
    <xf fontId="15" fillId="7" borderId="1" numFmtId="0" xfId="0" applyFont="1" applyFill="1" applyBorder="1" applyAlignment="1">
      <alignment horizontal="left" vertical="center" wrapText="1"/>
    </xf>
    <xf fontId="15" fillId="7" borderId="1" numFmtId="0" xfId="0" applyFont="1" applyFill="1" applyBorder="1" applyAlignment="1">
      <alignment horizontal="center" vertical="center" wrapText="1"/>
    </xf>
    <xf fontId="15" fillId="7" borderId="3" numFmtId="0" xfId="0" applyFont="1" applyFill="1" applyBorder="1" applyAlignment="1">
      <alignment horizontal="center" vertical="center" wrapText="1"/>
    </xf>
    <xf fontId="15" fillId="7" borderId="4" numFmtId="0" xfId="0" applyFont="1" applyFill="1" applyBorder="1" applyAlignment="1">
      <alignment horizontal="center" vertical="center" wrapText="1"/>
    </xf>
    <xf fontId="15" fillId="7" borderId="5" numFmtId="0" xfId="0" applyFont="1" applyFill="1" applyBorder="1" applyAlignment="1">
      <alignment horizontal="center" vertical="center" wrapText="1"/>
    </xf>
    <xf fontId="16" fillId="0" borderId="0" numFmtId="0" xfId="0" applyFont="1" applyAlignment="1">
      <alignment wrapText="1"/>
    </xf>
    <xf fontId="15" fillId="7" borderId="12" numFmtId="0" xfId="0" applyFont="1" applyFill="1" applyBorder="1" applyAlignment="1">
      <alignment horizontal="center" vertical="center" wrapText="1"/>
    </xf>
    <xf fontId="15" fillId="7" borderId="2" numFmtId="0" xfId="0" applyFont="1" applyFill="1" applyBorder="1" applyAlignment="1">
      <alignment horizontal="center" vertical="center" wrapText="1"/>
    </xf>
    <xf fontId="15" fillId="7" borderId="14" numFmtId="0" xfId="0" applyFont="1" applyFill="1" applyBorder="1" applyAlignment="1">
      <alignment horizontal="center" vertical="center" wrapText="1"/>
    </xf>
    <xf fontId="17" fillId="7" borderId="1" numFmtId="0" xfId="0" applyFont="1" applyFill="1" applyBorder="1" applyAlignment="1">
      <alignment horizontal="center" vertical="center" wrapText="1"/>
    </xf>
    <xf fontId="15" fillId="8" borderId="13" numFmtId="0" xfId="0" applyFont="1" applyFill="1" applyBorder="1" applyAlignment="1">
      <alignment horizontal="center" textRotation="90" vertical="center" wrapText="1"/>
    </xf>
    <xf fontId="15" fillId="9" borderId="5" numFmtId="0" xfId="0" applyFont="1" applyFill="1" applyBorder="1" applyAlignment="1">
      <alignment vertical="center" wrapText="1"/>
    </xf>
    <xf fontId="15" fillId="9" borderId="1" numFmtId="0" xfId="0" applyFont="1" applyFill="1" applyBorder="1" applyAlignment="1">
      <alignment vertical="center" wrapText="1"/>
    </xf>
    <xf fontId="5" fillId="9" borderId="1" numFmtId="0" xfId="0" applyFont="1" applyFill="1" applyBorder="1"/>
    <xf fontId="5" fillId="9" borderId="1" numFmtId="16" xfId="0" applyNumberFormat="1" applyFont="1" applyFill="1" applyBorder="1"/>
    <xf fontId="15" fillId="9" borderId="1" numFmtId="16" xfId="0" applyNumberFormat="1" applyFont="1" applyFill="1" applyBorder="1" applyAlignment="1">
      <alignment vertical="center" wrapText="1"/>
    </xf>
    <xf fontId="15" fillId="0" borderId="1" numFmtId="0" xfId="0" applyFont="1" applyBorder="1" applyAlignment="1">
      <alignment vertical="center" wrapText="1"/>
    </xf>
    <xf fontId="5" fillId="0" borderId="1" numFmtId="0" xfId="0" applyFont="1" applyBorder="1" applyAlignment="1">
      <alignment horizontal="center" vertical="center" wrapText="1"/>
    </xf>
    <xf fontId="9" fillId="0" borderId="1" numFmtId="9" xfId="1" applyNumberFormat="1" applyFont="1" applyBorder="1" applyAlignment="1">
      <alignment horizontal="center" vertical="center" wrapText="1"/>
    </xf>
    <xf fontId="15" fillId="8" borderId="15" numFmtId="0" xfId="0" applyFont="1" applyFill="1" applyBorder="1" applyAlignment="1">
      <alignment horizontal="center" textRotation="90" vertical="center" wrapText="1"/>
    </xf>
    <xf fontId="15" fillId="7" borderId="15" numFmtId="0" xfId="0" applyFont="1" applyFill="1" applyBorder="1" applyAlignment="1">
      <alignment horizontal="center" vertical="center" wrapText="1"/>
    </xf>
    <xf fontId="15" fillId="9" borderId="1" numFmtId="0" xfId="0" applyFont="1" applyFill="1" applyBorder="1" applyAlignment="1">
      <alignment horizontal="center" vertical="center" wrapText="1"/>
    </xf>
    <xf fontId="15" fillId="9" borderId="1" numFmtId="16" xfId="0" applyNumberFormat="1" applyFont="1" applyFill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center" wrapText="1"/>
    </xf>
    <xf fontId="5" fillId="9" borderId="0" numFmtId="0" xfId="0" applyFont="1" applyFill="1"/>
    <xf fontId="15" fillId="9" borderId="1" numFmtId="0" xfId="0" applyFont="1" applyFill="1" applyBorder="1" applyAlignment="1">
      <alignment horizontal="left" vertical="center" wrapText="1"/>
    </xf>
    <xf fontId="17" fillId="9" borderId="1" numFmtId="0" xfId="0" applyFont="1" applyFill="1" applyBorder="1" applyAlignment="1">
      <alignment horizontal="center" vertical="center" wrapText="1"/>
    </xf>
    <xf fontId="17" fillId="0" borderId="1" numFmtId="0" xfId="0" applyFont="1" applyBorder="1" applyAlignment="1">
      <alignment horizontal="center" vertical="center" wrapText="1"/>
    </xf>
    <xf fontId="15" fillId="0" borderId="5" numFmtId="0" xfId="0" applyFont="1" applyBorder="1" applyAlignment="1">
      <alignment vertical="center" wrapText="1"/>
    </xf>
    <xf fontId="5" fillId="8" borderId="0" numFmtId="0" xfId="0" applyFont="1" applyFill="1"/>
    <xf fontId="15" fillId="8" borderId="0" numFmtId="0" xfId="0" applyFont="1" applyFill="1" applyAlignment="1">
      <alignment vertical="center" wrapText="1"/>
    </xf>
    <xf fontId="15" fillId="8" borderId="0" numFmtId="0" xfId="0" applyFont="1" applyFill="1" applyAlignment="1">
      <alignment horizontal="center" vertical="center" wrapText="1"/>
    </xf>
    <xf fontId="5" fillId="10" borderId="1" numFmtId="16" xfId="0" applyNumberFormat="1" applyFont="1" applyFill="1" applyBorder="1"/>
    <xf fontId="15" fillId="10" borderId="1" numFmtId="16" xfId="0" applyNumberFormat="1" applyFont="1" applyFill="1" applyBorder="1" applyAlignment="1">
      <alignment vertical="center" wrapText="1"/>
    </xf>
    <xf fontId="15" fillId="10" borderId="1" numFmtId="161" xfId="0" applyNumberFormat="1" applyFont="1" applyFill="1" applyBorder="1" applyAlignment="1">
      <alignment vertical="center" wrapText="1"/>
    </xf>
    <xf fontId="15" fillId="0" borderId="1" numFmtId="161" xfId="0" applyNumberFormat="1" applyFont="1" applyBorder="1" applyAlignment="1">
      <alignment vertical="center" wrapText="1"/>
    </xf>
    <xf fontId="5" fillId="0" borderId="1" numFmtId="161" xfId="0" applyNumberFormat="1" applyFont="1" applyBorder="1"/>
    <xf fontId="15" fillId="10" borderId="1" numFmtId="16" xfId="0" applyNumberFormat="1" applyFont="1" applyFill="1" applyBorder="1" applyAlignment="1">
      <alignment horizontal="center" vertical="center" wrapText="1"/>
    </xf>
    <xf fontId="15" fillId="10" borderId="1" numFmtId="161" xfId="0" applyNumberFormat="1" applyFont="1" applyFill="1" applyBorder="1" applyAlignment="1">
      <alignment horizontal="center" vertical="center" wrapText="1"/>
    </xf>
    <xf fontId="15" fillId="0" borderId="1" numFmtId="161" xfId="0" applyNumberFormat="1" applyFont="1" applyBorder="1" applyAlignment="1">
      <alignment horizontal="center" vertical="center" wrapText="1"/>
    </xf>
    <xf fontId="15" fillId="0" borderId="1" numFmtId="16" xfId="0" applyNumberFormat="1" applyFont="1" applyBorder="1" applyAlignment="1">
      <alignment horizontal="center" vertical="center" wrapText="1"/>
    </xf>
    <xf fontId="5" fillId="10" borderId="1" numFmtId="161" xfId="0" applyNumberFormat="1" applyFont="1" applyFill="1" applyBorder="1"/>
    <xf fontId="15" fillId="0" borderId="13" numFmtId="0" xfId="0" applyFont="1" applyBorder="1" applyAlignment="1">
      <alignment horizontal="center" vertical="center" wrapText="1"/>
    </xf>
    <xf fontId="15" fillId="0" borderId="15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left" vertical="center" wrapText="1"/>
    </xf>
    <xf fontId="17" fillId="0" borderId="1" numFmtId="161" xfId="0" applyNumberFormat="1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 wrapText="1"/>
    </xf>
    <xf fontId="15" fillId="9" borderId="1" numFmtId="161" xfId="0" applyNumberFormat="1" applyFont="1" applyFill="1" applyBorder="1" applyAlignment="1">
      <alignment vertical="center" wrapText="1"/>
    </xf>
    <xf fontId="5" fillId="10" borderId="1" numFmtId="14" xfId="0" applyNumberFormat="1" applyFont="1" applyFill="1" applyBorder="1"/>
    <xf fontId="15" fillId="10" borderId="1" numFmtId="14" xfId="0" applyNumberFormat="1" applyFont="1" applyFill="1" applyBorder="1" applyAlignment="1">
      <alignment vertical="center" wrapText="1"/>
    </xf>
    <xf fontId="5" fillId="9" borderId="1" numFmtId="161" xfId="0" applyNumberFormat="1" applyFont="1" applyFill="1" applyBorder="1"/>
    <xf fontId="15" fillId="9" borderId="1" numFmtId="161" xfId="0" applyNumberFormat="1" applyFont="1" applyFill="1" applyBorder="1" applyAlignment="1">
      <alignment horizontal="center" vertical="center" wrapText="1"/>
    </xf>
    <xf fontId="15" fillId="8" borderId="1" numFmtId="0" xfId="0" applyFont="1" applyFill="1" applyBorder="1" applyAlignment="1">
      <alignment horizontal="center" textRotation="90" vertical="center" wrapText="1"/>
    </xf>
    <xf fontId="15" fillId="7" borderId="5" numFmtId="0" xfId="0" applyFont="1" applyFill="1" applyBorder="1" applyAlignment="1">
      <alignment vertical="center" wrapText="1"/>
    </xf>
    <xf fontId="15" fillId="10" borderId="13" numFmtId="16" xfId="0" applyNumberFormat="1" applyFont="1" applyFill="1" applyBorder="1" applyAlignment="1">
      <alignment horizontal="center" vertical="center" wrapText="1"/>
    </xf>
    <xf fontId="15" fillId="11" borderId="1" numFmtId="161" xfId="0" applyNumberFormat="1" applyFont="1" applyFill="1" applyBorder="1" applyAlignment="1">
      <alignment horizontal="center" vertical="center" wrapText="1"/>
    </xf>
    <xf fontId="5" fillId="0" borderId="1" numFmtId="161" xfId="0" applyNumberFormat="1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0" borderId="1" numFmtId="9" xfId="1" applyNumberFormat="1" applyFont="1" applyBorder="1"/>
    <xf fontId="5" fillId="9" borderId="1" numFmtId="161" xfId="0" applyNumberFormat="1" applyFont="1" applyFill="1" applyBorder="1" applyAlignment="1">
      <alignment horizontal="center" vertical="center"/>
    </xf>
    <xf fontId="15" fillId="7" borderId="5" numFmtId="0" xfId="0" applyFont="1" applyFill="1" applyBorder="1" applyAlignment="1">
      <alignment horizontal="left" vertical="center" wrapText="1"/>
    </xf>
    <xf fontId="11" fillId="0" borderId="3" numFmtId="0" xfId="0" applyFont="1" applyBorder="1" applyAlignment="1">
      <alignment horizontal="center" vertical="center" wrapText="1"/>
    </xf>
    <xf fontId="11" fillId="0" borderId="4" numFmtId="0" xfId="0" applyFont="1" applyBorder="1" applyAlignment="1">
      <alignment horizontal="center" vertical="center" wrapText="1"/>
    </xf>
    <xf fontId="11" fillId="0" borderId="5" numFmtId="0" xfId="0" applyFont="1" applyBorder="1" applyAlignment="1">
      <alignment horizontal="center" vertical="center" wrapText="1"/>
    </xf>
    <xf fontId="14" fillId="7" borderId="3" numFmtId="0" xfId="0" applyFont="1" applyFill="1" applyBorder="1" applyAlignment="1">
      <alignment horizontal="center" vertical="center" wrapText="1"/>
    </xf>
    <xf fontId="14" fillId="7" borderId="4" numFmtId="0" xfId="0" applyFont="1" applyFill="1" applyBorder="1" applyAlignment="1">
      <alignment horizontal="center" vertical="center" wrapText="1"/>
    </xf>
    <xf fontId="14" fillId="7" borderId="5" numFmtId="0" xfId="0" applyFont="1" applyFill="1" applyBorder="1" applyAlignment="1">
      <alignment horizontal="center" vertical="center" wrapText="1"/>
    </xf>
    <xf fontId="5" fillId="0" borderId="13" numFmtId="0" xfId="0" applyFont="1" applyBorder="1" applyAlignment="1">
      <alignment horizontal="center" textRotation="90" vertical="center" wrapText="1"/>
    </xf>
    <xf fontId="5" fillId="0" borderId="13" numFmtId="0" xfId="0" applyFont="1" applyBorder="1" applyAlignment="1">
      <alignment horizontal="center" textRotation="90" wrapText="1"/>
    </xf>
    <xf fontId="9" fillId="0" borderId="13" numFmtId="0" xfId="0" applyFont="1" applyBorder="1" applyAlignment="1">
      <alignment horizontal="center" textRotation="90" wrapText="1"/>
    </xf>
    <xf fontId="15" fillId="7" borderId="7" numFmtId="0" xfId="0" applyFont="1" applyFill="1" applyBorder="1" applyAlignment="1">
      <alignment horizontal="center" vertical="center" wrapText="1"/>
    </xf>
    <xf fontId="5" fillId="0" borderId="15" numFmtId="0" xfId="0" applyFont="1" applyBorder="1" applyAlignment="1">
      <alignment horizontal="center" textRotation="90" vertical="center" wrapText="1"/>
    </xf>
    <xf fontId="5" fillId="0" borderId="15" numFmtId="0" xfId="0" applyFont="1" applyBorder="1" applyAlignment="1">
      <alignment horizontal="center" textRotation="90" wrapText="1"/>
    </xf>
    <xf fontId="9" fillId="0" borderId="15" numFmtId="0" xfId="0" applyFont="1" applyBorder="1" applyAlignment="1">
      <alignment horizontal="center" textRotation="90" wrapText="1"/>
    </xf>
    <xf fontId="15" fillId="7" borderId="11" numFmtId="0" xfId="0" applyFont="1" applyFill="1" applyBorder="1" applyAlignment="1">
      <alignment horizontal="center" vertical="center" wrapText="1"/>
    </xf>
    <xf fontId="5" fillId="0" borderId="14" numFmtId="0" xfId="0" applyFont="1" applyBorder="1" applyAlignment="1">
      <alignment horizontal="center" textRotation="90" vertical="center" wrapText="1"/>
    </xf>
    <xf fontId="5" fillId="0" borderId="14" numFmtId="0" xfId="0" applyFont="1" applyBorder="1" applyAlignment="1">
      <alignment horizontal="center" textRotation="90" wrapText="1"/>
    </xf>
    <xf fontId="9" fillId="0" borderId="14" numFmtId="0" xfId="0" applyFont="1" applyBorder="1" applyAlignment="1">
      <alignment horizontal="center" textRotation="90" wrapText="1"/>
    </xf>
    <xf fontId="18" fillId="8" borderId="1" numFmtId="0" xfId="0" applyFont="1" applyFill="1" applyBorder="1" applyAlignment="1">
      <alignment horizontal="center" textRotation="90" vertical="center" wrapText="1"/>
    </xf>
    <xf fontId="5" fillId="11" borderId="1" numFmtId="161" xfId="0" applyNumberFormat="1" applyFont="1" applyFill="1" applyBorder="1" applyAlignment="1">
      <alignment horizontal="center" vertical="center"/>
    </xf>
    <xf fontId="5" fillId="0" borderId="1" numFmtId="10" xfId="1" applyNumberFormat="1" applyFont="1" applyBorder="1"/>
    <xf fontId="13" fillId="0" borderId="11" numFmtId="49" xfId="0" applyNumberFormat="1" applyFont="1" applyBorder="1" applyAlignment="1">
      <alignment horizontal="left" vertical="center" wrapText="1"/>
    </xf>
    <xf fontId="13" fillId="0" borderId="6" numFmtId="49" xfId="0" applyNumberFormat="1" applyFont="1" applyBorder="1" applyAlignment="1">
      <alignment horizontal="left" vertical="center" wrapText="1"/>
    </xf>
    <xf fontId="13" fillId="0" borderId="0" numFmtId="49" xfId="0" applyNumberFormat="1" applyFont="1" applyAlignment="1">
      <alignment horizontal="left" vertical="center" wrapText="1"/>
    </xf>
    <xf fontId="5" fillId="10" borderId="1" numFmtId="161" xfId="0" applyNumberFormat="1" applyFont="1" applyFill="1" applyBorder="1" applyAlignment="1">
      <alignment horizontal="center" vertical="center"/>
    </xf>
    <xf fontId="14" fillId="7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center" textRotation="90" wrapText="1"/>
    </xf>
    <xf fontId="9" fillId="0" borderId="1" numFmtId="0" xfId="0" applyFont="1" applyBorder="1" applyAlignment="1">
      <alignment horizontal="center" textRotation="90" wrapText="1"/>
    </xf>
    <xf fontId="5" fillId="0" borderId="5" numFmtId="0" xfId="0" applyFont="1" applyBorder="1" applyAlignment="1">
      <alignment wrapText="1"/>
    </xf>
    <xf fontId="15" fillId="12" borderId="1" numFmtId="16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" zoomScale="100" workbookViewId="0">
      <selection activeCell="A21" activeCellId="0" sqref="A21"/>
    </sheetView>
  </sheetViews>
  <sheetFormatPr defaultRowHeight="14.25"/>
  <cols>
    <col customWidth="1" min="1" max="1" width="123.44140625"/>
  </cols>
  <sheetData>
    <row r="1" ht="19.5">
      <c r="A1" s="1" t="s">
        <v>0</v>
      </c>
    </row>
    <row r="2" ht="17.25">
      <c r="A2" s="2"/>
    </row>
    <row r="3" ht="138.75" customHeight="1">
      <c r="A3" s="3" t="s">
        <v>1</v>
      </c>
    </row>
    <row r="4" ht="241.5">
      <c r="A4" s="3" t="s">
        <v>2</v>
      </c>
    </row>
    <row r="5" ht="31.5" customHeight="1">
      <c r="A5" s="3" t="s">
        <v>3</v>
      </c>
    </row>
    <row r="6" ht="28.5" customHeight="1">
      <c r="A6" s="4" t="s">
        <v>4</v>
      </c>
    </row>
    <row r="7" ht="19.5" customHeight="1">
      <c r="A7" s="4" t="s">
        <v>5</v>
      </c>
    </row>
    <row r="8" s="5" customFormat="1" ht="26.25" customHeight="1">
      <c r="A8" s="6" t="s">
        <v>6</v>
      </c>
    </row>
    <row r="9" s="5" customFormat="1" ht="25.5" customHeight="1">
      <c r="A9" s="6" t="s">
        <v>7</v>
      </c>
    </row>
    <row r="10" s="5" customFormat="1" ht="39" customHeight="1">
      <c r="A10" s="6" t="s">
        <v>8</v>
      </c>
    </row>
    <row r="11" s="5" customFormat="1" ht="36.75" customHeight="1">
      <c r="A11" s="6" t="s">
        <v>9</v>
      </c>
    </row>
    <row r="12" s="5" customFormat="1" ht="18.75">
      <c r="A12" s="6" t="s">
        <v>10</v>
      </c>
    </row>
    <row r="13" s="5" customFormat="1" ht="34.5">
      <c r="A13" s="7" t="s">
        <v>11</v>
      </c>
    </row>
    <row r="14" s="5" customFormat="1" ht="18.75">
      <c r="A14" s="6" t="s">
        <v>12</v>
      </c>
    </row>
    <row r="15" s="5" customFormat="1" ht="18.75">
      <c r="A15" s="6" t="s">
        <v>13</v>
      </c>
    </row>
    <row r="16" s="5" customFormat="1" ht="18.75">
      <c r="A16" s="6" t="s">
        <v>14</v>
      </c>
    </row>
    <row r="17" s="5" customFormat="1" ht="18.75">
      <c r="A17" s="6" t="s">
        <v>15</v>
      </c>
    </row>
    <row r="18" s="5" customFormat="1" ht="37.5">
      <c r="A18" s="6" t="s">
        <v>16</v>
      </c>
    </row>
    <row r="19" s="5" customFormat="1" ht="17.25">
      <c r="A19" s="7" t="s">
        <v>17</v>
      </c>
    </row>
    <row r="20" s="5" customFormat="1" ht="37.5">
      <c r="A20" s="6" t="s">
        <v>18</v>
      </c>
    </row>
    <row r="21" s="5" customFormat="1" ht="37.5">
      <c r="A21" s="6" t="s">
        <v>19</v>
      </c>
    </row>
    <row r="22" s="5" customFormat="1" ht="18.75">
      <c r="A22" s="6"/>
    </row>
    <row r="23" s="5" customFormat="1" ht="138">
      <c r="A23" s="7" t="s">
        <v>20</v>
      </c>
    </row>
    <row r="24" s="5" customFormat="1" ht="34.5">
      <c r="A24" s="7" t="s">
        <v>21</v>
      </c>
    </row>
    <row r="25" s="5" customFormat="1" ht="69">
      <c r="A25" s="7" t="s">
        <v>22</v>
      </c>
    </row>
    <row r="26" s="5" customFormat="1" ht="86.25">
      <c r="A26" s="7" t="s">
        <v>23</v>
      </c>
    </row>
    <row r="27" s="5" customFormat="1" ht="86.25">
      <c r="A27" s="7" t="s">
        <v>24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70" workbookViewId="0">
      <selection activeCell="C8" activeCellId="0" sqref="C8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3.44140625"/>
    <col customWidth="1" min="5" max="5" style="8" width="6.5546875"/>
    <col customWidth="1" min="6" max="6" style="8" width="4.33203125"/>
    <col customWidth="1" min="7" max="7" style="8" width="6.21875"/>
    <col customWidth="1" min="8" max="9" style="8" width="4.33203125"/>
    <col customWidth="1" min="10" max="10" style="8" width="8.5546875"/>
    <col customWidth="1" min="11" max="11" style="8" width="4.33203125"/>
    <col customWidth="1" min="12" max="12" style="8" width="7.5546875"/>
    <col customWidth="1" min="13" max="13" style="8" width="4.33203125"/>
    <col customWidth="1" min="14" max="14" style="8" width="6.77734375"/>
    <col customWidth="1" min="15" max="15" style="8" width="4.33203125"/>
    <col customWidth="1" min="16" max="16" style="8" width="6"/>
    <col customWidth="1" min="17" max="17" style="8" width="4.33203125"/>
    <col customWidth="1" min="18" max="18" style="8" width="7.77734375"/>
    <col customWidth="1" min="19" max="19" style="8" width="7.44140625"/>
    <col customWidth="1" min="20" max="21" style="8" width="4.33203125"/>
    <col customWidth="1" min="22" max="22" style="8" width="8.109375"/>
    <col customWidth="1" min="23" max="23" style="8" width="6.6640625"/>
    <col customWidth="1" min="24" max="24" style="8" width="6.44140625"/>
    <col customWidth="1" min="25" max="25" style="8" width="8"/>
    <col customWidth="1" min="26" max="26" style="8" width="7"/>
    <col customWidth="1" min="27" max="27" style="8" width="6.88671875"/>
    <col customWidth="1" min="28" max="28" style="8" width="8.44140625"/>
    <col customWidth="1" min="29" max="29" style="8" width="8.109375"/>
    <col customWidth="1" min="30" max="30" style="8" width="6.44140625"/>
    <col customWidth="1" min="31" max="31" style="8" width="9.5546875"/>
    <col customWidth="1" min="32" max="32" style="8" width="6.109375"/>
    <col customWidth="1" min="33" max="33" style="8" width="4.33203125"/>
    <col customWidth="1" min="34" max="34" style="8" width="8.44140625"/>
    <col customWidth="1" min="35" max="35" style="8" width="7.77734375"/>
    <col customWidth="1" min="36" max="36" style="8" width="6.88671875"/>
    <col customWidth="1" min="37" max="37" style="8" width="7.33203125"/>
    <col customWidth="1" min="38" max="38" style="8" width="7.77734375"/>
    <col customWidth="1" min="39" max="39" style="8" width="7.6640625"/>
    <col customWidth="1" min="40" max="40" style="8" width="6.21875"/>
    <col customWidth="1" min="41" max="41" style="8" width="4.33203125"/>
    <col customWidth="1" min="42" max="42" style="8" width="5.44140625"/>
    <col customWidth="1" min="43" max="43" style="8" width="6.6640625"/>
    <col customWidth="1" min="44" max="44" style="8" width="6"/>
    <col customWidth="1" min="45" max="45" style="8" width="7.44140625"/>
    <col customWidth="1" min="46" max="46" style="8" width="13"/>
    <col min="47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C1" s="12"/>
      <c r="AD1" s="12"/>
      <c r="AL1" s="12"/>
      <c r="AM1" s="12"/>
      <c r="AN1" s="12"/>
      <c r="AO1" s="12"/>
      <c r="AP1" s="12"/>
      <c r="AQ1" s="12"/>
      <c r="AR1" s="12"/>
      <c r="AS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8"/>
      <c r="AJ2" s="8"/>
      <c r="AK2" s="8"/>
      <c r="AL2" s="19"/>
      <c r="AM2" s="19"/>
      <c r="AN2" s="19"/>
      <c r="AO2" s="20"/>
      <c r="AP2" s="20"/>
      <c r="AQ2" s="20"/>
      <c r="AR2" s="20"/>
      <c r="AS2" s="20"/>
      <c r="AT2" s="8"/>
      <c r="AU2" s="8"/>
      <c r="AV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5"/>
      <c r="X3" s="26" t="s">
        <v>34</v>
      </c>
      <c r="Y3" s="27"/>
      <c r="Z3" s="27"/>
      <c r="AA3" s="27"/>
      <c r="AB3" s="28"/>
      <c r="AC3" s="29" t="s">
        <v>35</v>
      </c>
      <c r="AD3" s="30"/>
      <c r="AE3" s="30"/>
      <c r="AF3" s="30"/>
      <c r="AG3" s="30"/>
      <c r="AH3" s="30"/>
      <c r="AI3" s="30"/>
      <c r="AJ3" s="30"/>
      <c r="AK3" s="30"/>
      <c r="AL3" s="30"/>
      <c r="AM3" s="31"/>
      <c r="AN3" s="32" t="s">
        <v>36</v>
      </c>
      <c r="AO3" s="32"/>
      <c r="AP3" s="33" t="s">
        <v>37</v>
      </c>
      <c r="AQ3" s="33"/>
      <c r="AR3" s="34"/>
      <c r="AS3" s="8"/>
      <c r="AT3" s="8"/>
      <c r="AU3" s="35"/>
      <c r="AV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9" t="s">
        <v>40</v>
      </c>
      <c r="Y4" s="40"/>
      <c r="Z4" s="40"/>
      <c r="AA4" s="40"/>
      <c r="AB4" s="41"/>
      <c r="AC4" s="42"/>
      <c r="AD4" s="43"/>
      <c r="AE4" s="43"/>
      <c r="AF4" s="43"/>
      <c r="AG4" s="43"/>
      <c r="AH4" s="43"/>
      <c r="AI4" s="43"/>
      <c r="AJ4" s="43"/>
      <c r="AK4" s="43"/>
      <c r="AL4" s="43"/>
      <c r="AM4" s="44"/>
      <c r="AN4" s="32"/>
      <c r="AO4" s="32"/>
      <c r="AP4" s="45" t="s">
        <v>41</v>
      </c>
      <c r="AQ4" s="45"/>
      <c r="AU4" s="35"/>
      <c r="AV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45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50"/>
      <c r="Z5" s="50"/>
      <c r="AA5" s="50"/>
      <c r="AB5" s="51"/>
      <c r="AC5" s="52"/>
      <c r="AD5" s="53"/>
      <c r="AE5" s="53"/>
      <c r="AF5" s="53"/>
      <c r="AG5" s="53"/>
      <c r="AH5" s="53"/>
      <c r="AI5" s="53"/>
      <c r="AJ5" s="53"/>
      <c r="AK5" s="53"/>
      <c r="AL5" s="53"/>
      <c r="AM5" s="54"/>
      <c r="AN5" s="32"/>
      <c r="AO5" s="32"/>
      <c r="AP5" s="55" t="s">
        <v>31</v>
      </c>
      <c r="AQ5" s="56"/>
      <c r="AU5" s="35"/>
      <c r="AV5" s="8"/>
    </row>
    <row r="6" ht="35.25" customHeight="1">
      <c r="A6" s="57" t="s">
        <v>47</v>
      </c>
      <c r="B6" s="58">
        <v>46041</v>
      </c>
      <c r="C6" s="47" t="s">
        <v>48</v>
      </c>
      <c r="D6" s="59">
        <v>46133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61" t="s">
        <v>49</v>
      </c>
      <c r="Y6" s="62"/>
      <c r="Z6" s="62"/>
      <c r="AA6" s="62"/>
      <c r="AB6" s="62"/>
      <c r="AC6" s="63" t="s">
        <v>50</v>
      </c>
      <c r="AD6" s="64"/>
      <c r="AE6" s="64"/>
      <c r="AF6" s="64"/>
      <c r="AG6" s="64"/>
      <c r="AH6" s="19"/>
      <c r="AU6" s="8"/>
      <c r="AV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Y7" s="67"/>
      <c r="Z7" s="8"/>
      <c r="AB7" s="67"/>
      <c r="AC7" s="68" t="s">
        <v>53</v>
      </c>
      <c r="AP7" s="69"/>
      <c r="AQ7" s="69"/>
      <c r="AR7" s="69"/>
      <c r="AS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X8" s="70"/>
      <c r="Y8" s="8"/>
      <c r="Z8" s="72"/>
      <c r="AA8" s="72"/>
      <c r="AB8" s="72"/>
      <c r="AC8" s="73" t="s">
        <v>54</v>
      </c>
      <c r="AD8" s="69"/>
      <c r="AE8" s="69"/>
      <c r="AF8" s="69"/>
      <c r="AG8" s="69"/>
      <c r="AH8" s="69"/>
      <c r="AI8" s="69"/>
      <c r="AJ8" s="69"/>
      <c r="AK8" s="19"/>
      <c r="AL8" s="74"/>
      <c r="AM8" s="69"/>
      <c r="AN8" s="69"/>
      <c r="AO8" s="69"/>
      <c r="AP8" s="69"/>
      <c r="AQ8" s="69"/>
      <c r="AR8" s="69"/>
      <c r="AS8" s="19"/>
    </row>
    <row r="9" s="67" customFormat="1" ht="81.75" customHeight="1">
      <c r="A9" s="130" t="s">
        <v>123</v>
      </c>
      <c r="B9" s="130"/>
      <c r="C9" s="130"/>
      <c r="D9" s="130"/>
      <c r="E9" s="169" t="s">
        <v>56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79" t="s">
        <v>57</v>
      </c>
      <c r="AR9" s="170" t="s">
        <v>58</v>
      </c>
      <c r="AS9" s="171" t="s">
        <v>59</v>
      </c>
    </row>
    <row r="10" s="67" customFormat="1" ht="21.75" customHeight="1">
      <c r="A10" s="85" t="s">
        <v>60</v>
      </c>
      <c r="B10" s="85"/>
      <c r="C10" s="85"/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5" t="s">
        <v>65</v>
      </c>
      <c r="N10" s="85"/>
      <c r="O10" s="85"/>
      <c r="P10" s="85"/>
      <c r="Q10" s="86" t="s">
        <v>66</v>
      </c>
      <c r="R10" s="87"/>
      <c r="S10" s="87"/>
      <c r="T10" s="87"/>
      <c r="U10" s="88"/>
      <c r="V10" s="86" t="s">
        <v>67</v>
      </c>
      <c r="W10" s="87"/>
      <c r="X10" s="88"/>
      <c r="Y10" s="85" t="s">
        <v>68</v>
      </c>
      <c r="Z10" s="85"/>
      <c r="AA10" s="85"/>
      <c r="AB10" s="85"/>
      <c r="AC10" s="85" t="s">
        <v>69</v>
      </c>
      <c r="AD10" s="85"/>
      <c r="AE10" s="85"/>
      <c r="AF10" s="85"/>
      <c r="AG10" s="85" t="s">
        <v>70</v>
      </c>
      <c r="AH10" s="85"/>
      <c r="AI10" s="85"/>
      <c r="AJ10" s="85"/>
      <c r="AK10" s="85" t="s">
        <v>71</v>
      </c>
      <c r="AL10" s="85"/>
      <c r="AM10" s="85"/>
      <c r="AN10" s="85"/>
      <c r="AO10" s="85" t="s">
        <v>72</v>
      </c>
      <c r="AP10" s="85"/>
      <c r="AQ10" s="79"/>
      <c r="AR10" s="170"/>
      <c r="AS10" s="171"/>
    </row>
    <row r="11" s="89" customFormat="1" ht="11.25" customHeight="1">
      <c r="A11" s="85"/>
      <c r="B11" s="85"/>
      <c r="C11" s="85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35</v>
      </c>
      <c r="AN11" s="93">
        <v>36</v>
      </c>
      <c r="AO11" s="93">
        <v>37</v>
      </c>
      <c r="AP11" s="93">
        <v>38</v>
      </c>
      <c r="AQ11" s="79"/>
      <c r="AR11" s="170"/>
      <c r="AS11" s="171"/>
    </row>
    <row r="12" ht="12.75" customHeight="1">
      <c r="A12" s="136" t="s">
        <v>74</v>
      </c>
      <c r="B12" s="83" t="s">
        <v>75</v>
      </c>
      <c r="C12" s="85" t="s">
        <v>124</v>
      </c>
      <c r="D12" s="137"/>
      <c r="E12" s="107"/>
      <c r="F12" s="107"/>
      <c r="G12" s="121">
        <v>45919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21">
        <v>45996</v>
      </c>
      <c r="S12" s="107"/>
      <c r="T12" s="107"/>
      <c r="U12" s="107"/>
      <c r="V12" s="123"/>
      <c r="W12" s="123"/>
      <c r="X12" s="123"/>
      <c r="Y12" s="123"/>
      <c r="Z12" s="123"/>
      <c r="AA12" s="123"/>
      <c r="AB12" s="122">
        <v>46079</v>
      </c>
      <c r="AC12" s="123"/>
      <c r="AD12" s="123"/>
      <c r="AE12" s="123"/>
      <c r="AF12" s="123"/>
      <c r="AG12" s="123"/>
      <c r="AH12" s="122">
        <v>46128</v>
      </c>
      <c r="AI12" s="123"/>
      <c r="AJ12" s="123"/>
      <c r="AK12" s="123"/>
      <c r="AL12" s="123"/>
      <c r="AM12" s="140"/>
      <c r="AN12" s="168">
        <v>46167</v>
      </c>
      <c r="AO12" s="140"/>
      <c r="AP12" s="140"/>
      <c r="AQ12" s="141">
        <f t="shared" ref="AQ12:AQ25" si="64">COUNTA(E12:AP12)</f>
        <v>5</v>
      </c>
      <c r="AR12" s="48">
        <f>34*3</f>
        <v>102</v>
      </c>
      <c r="AS12" s="142">
        <f t="shared" ref="AS12:AS27" si="65">AQ12/AR12</f>
        <v>0.049019607843137254</v>
      </c>
    </row>
    <row r="13" ht="12.75" customHeight="1">
      <c r="A13" s="136"/>
      <c r="B13" s="83" t="s">
        <v>100</v>
      </c>
      <c r="C13" s="85" t="s">
        <v>124</v>
      </c>
      <c r="D13" s="13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23"/>
      <c r="W13" s="123"/>
      <c r="X13" s="122">
        <v>46051</v>
      </c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2">
        <v>46139</v>
      </c>
      <c r="AK13" s="123"/>
      <c r="AL13" s="123"/>
      <c r="AM13" s="140"/>
      <c r="AN13" s="140"/>
      <c r="AO13" s="140"/>
      <c r="AP13" s="140"/>
      <c r="AQ13" s="141">
        <f t="shared" si="64"/>
        <v>2</v>
      </c>
      <c r="AR13" s="48">
        <v>102</v>
      </c>
      <c r="AS13" s="142">
        <f t="shared" si="65"/>
        <v>0.019607843137254902</v>
      </c>
    </row>
    <row r="14" ht="25.800000000000001" customHeight="1">
      <c r="A14" s="136"/>
      <c r="B14" s="83" t="s">
        <v>88</v>
      </c>
      <c r="C14" s="85" t="s">
        <v>124</v>
      </c>
      <c r="D14" s="144"/>
      <c r="E14" s="107"/>
      <c r="F14" s="107"/>
      <c r="G14" s="107"/>
      <c r="H14" s="107"/>
      <c r="I14" s="107"/>
      <c r="J14" s="121">
        <v>45936</v>
      </c>
      <c r="K14" s="107"/>
      <c r="L14" s="107"/>
      <c r="M14" s="107"/>
      <c r="N14" s="107"/>
      <c r="O14" s="107"/>
      <c r="P14" s="107"/>
      <c r="Q14" s="107"/>
      <c r="R14" s="107"/>
      <c r="S14" s="121">
        <v>46002</v>
      </c>
      <c r="T14" s="107"/>
      <c r="U14" s="107"/>
      <c r="V14" s="123"/>
      <c r="W14" s="123"/>
      <c r="X14" s="123"/>
      <c r="Y14" s="123"/>
      <c r="Z14" s="123"/>
      <c r="AA14" s="123"/>
      <c r="AB14" s="123"/>
      <c r="AC14" s="123"/>
      <c r="AD14" s="122">
        <v>46092</v>
      </c>
      <c r="AE14" s="123"/>
      <c r="AF14" s="123"/>
      <c r="AG14" s="123"/>
      <c r="AH14" s="123"/>
      <c r="AI14" s="123"/>
      <c r="AJ14" s="123"/>
      <c r="AK14" s="123"/>
      <c r="AL14" s="122">
        <v>46150</v>
      </c>
      <c r="AM14" s="140"/>
      <c r="AN14" s="140"/>
      <c r="AO14" s="140"/>
      <c r="AP14" s="140"/>
      <c r="AQ14" s="141">
        <f t="shared" si="64"/>
        <v>4</v>
      </c>
      <c r="AR14" s="48">
        <f t="shared" ref="AR14:AR15" si="66">34*3</f>
        <v>102</v>
      </c>
      <c r="AS14" s="142">
        <f t="shared" si="65"/>
        <v>0.039215686274509803</v>
      </c>
    </row>
    <row r="15" ht="12.75" customHeight="1">
      <c r="A15" s="136"/>
      <c r="B15" s="83" t="s">
        <v>111</v>
      </c>
      <c r="C15" s="85" t="s">
        <v>124</v>
      </c>
      <c r="D15" s="172"/>
      <c r="E15" s="107"/>
      <c r="F15" s="107"/>
      <c r="G15" s="107"/>
      <c r="H15" s="48"/>
      <c r="I15" s="48"/>
      <c r="J15" s="107"/>
      <c r="K15" s="107"/>
      <c r="L15" s="121">
        <v>45952</v>
      </c>
      <c r="M15" s="107"/>
      <c r="N15" s="107"/>
      <c r="O15" s="107"/>
      <c r="P15" s="107"/>
      <c r="Q15" s="107"/>
      <c r="R15" s="121">
        <v>45994</v>
      </c>
      <c r="S15" s="107"/>
      <c r="T15" s="107"/>
      <c r="U15" s="107"/>
      <c r="V15" s="123"/>
      <c r="W15" s="122">
        <v>46043</v>
      </c>
      <c r="Y15" s="123"/>
      <c r="Z15" s="123"/>
      <c r="AA15" s="123"/>
      <c r="AB15" s="123"/>
      <c r="AC15" s="122">
        <v>46083</v>
      </c>
      <c r="AD15" s="123"/>
      <c r="AE15" s="123"/>
      <c r="AF15" s="123"/>
      <c r="AG15" s="123"/>
      <c r="AH15" s="122">
        <v>46126</v>
      </c>
      <c r="AI15" s="123"/>
      <c r="AJ15" s="123"/>
      <c r="AK15" s="123"/>
      <c r="AL15" s="123"/>
      <c r="AM15" s="168">
        <v>46162</v>
      </c>
      <c r="AN15" s="140"/>
      <c r="AO15" s="140"/>
      <c r="AP15" s="140"/>
      <c r="AQ15" s="141">
        <f t="shared" si="64"/>
        <v>6</v>
      </c>
      <c r="AR15" s="48">
        <f t="shared" si="66"/>
        <v>102</v>
      </c>
      <c r="AS15" s="142">
        <f t="shared" si="65"/>
        <v>0.058823529411764705</v>
      </c>
    </row>
    <row r="16" ht="12.75" customHeight="1">
      <c r="A16" s="136"/>
      <c r="B16" s="83" t="s">
        <v>112</v>
      </c>
      <c r="C16" s="85" t="s">
        <v>124</v>
      </c>
      <c r="D16" s="137"/>
      <c r="E16" s="107"/>
      <c r="F16" s="107"/>
      <c r="G16" s="107"/>
      <c r="H16" s="107"/>
      <c r="I16" s="107"/>
      <c r="J16" s="107"/>
      <c r="K16" s="107"/>
      <c r="L16" s="121">
        <v>45953</v>
      </c>
      <c r="M16" s="107"/>
      <c r="N16" s="107"/>
      <c r="O16" s="107"/>
      <c r="P16" s="107"/>
      <c r="Q16" s="107"/>
      <c r="R16" s="107"/>
      <c r="S16" s="121">
        <v>46000</v>
      </c>
      <c r="T16" s="107"/>
      <c r="U16" s="107"/>
      <c r="V16" s="123"/>
      <c r="W16" s="123"/>
      <c r="X16" s="122">
        <v>46051</v>
      </c>
      <c r="Y16" s="123"/>
      <c r="Z16" s="123"/>
      <c r="AA16" s="123"/>
      <c r="AB16" s="123"/>
      <c r="AC16" s="122">
        <v>46084</v>
      </c>
      <c r="AD16" s="123"/>
      <c r="AE16" s="123"/>
      <c r="AF16" s="123"/>
      <c r="AG16" s="123"/>
      <c r="AH16" s="123"/>
      <c r="AI16" s="140"/>
      <c r="AJ16" s="168">
        <v>46142</v>
      </c>
      <c r="AK16" s="123"/>
      <c r="AL16" s="123"/>
      <c r="AM16" s="168">
        <v>46163</v>
      </c>
      <c r="AN16" s="140"/>
      <c r="AO16" s="140"/>
      <c r="AP16" s="140"/>
      <c r="AQ16" s="141">
        <f t="shared" si="64"/>
        <v>6</v>
      </c>
      <c r="AR16" s="48">
        <f>34*2</f>
        <v>68</v>
      </c>
      <c r="AS16" s="142">
        <f t="shared" si="65"/>
        <v>0.088235294117647065</v>
      </c>
    </row>
    <row r="17" ht="13.199999999999999" customHeight="1">
      <c r="A17" s="136"/>
      <c r="B17" s="83" t="s">
        <v>113</v>
      </c>
      <c r="C17" s="85" t="s">
        <v>124</v>
      </c>
      <c r="D17" s="13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23"/>
      <c r="W17" s="122">
        <v>46044</v>
      </c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40"/>
      <c r="AJ17" s="140"/>
      <c r="AK17" s="122">
        <v>46149</v>
      </c>
      <c r="AL17" s="123"/>
      <c r="AM17" s="140"/>
      <c r="AN17" s="140"/>
      <c r="AO17" s="140"/>
      <c r="AP17" s="140"/>
      <c r="AQ17" s="141">
        <f t="shared" si="64"/>
        <v>2</v>
      </c>
      <c r="AR17" s="48">
        <f t="shared" ref="AR17:AR18" si="67">34*1</f>
        <v>34</v>
      </c>
      <c r="AS17" s="142">
        <f t="shared" si="65"/>
        <v>0.058823529411764705</v>
      </c>
    </row>
    <row r="18" ht="12.75" customHeight="1">
      <c r="A18" s="136"/>
      <c r="B18" s="83" t="s">
        <v>115</v>
      </c>
      <c r="C18" s="85" t="s">
        <v>124</v>
      </c>
      <c r="D18" s="13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21">
        <v>46001</v>
      </c>
      <c r="T18" s="48"/>
      <c r="U18" s="107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40"/>
      <c r="AJ18" s="140"/>
      <c r="AK18" s="123"/>
      <c r="AL18" s="123"/>
      <c r="AM18" s="140"/>
      <c r="AN18" s="140"/>
      <c r="AO18" s="140"/>
      <c r="AP18" s="140"/>
      <c r="AQ18" s="141">
        <f t="shared" si="64"/>
        <v>1</v>
      </c>
      <c r="AR18" s="48">
        <f t="shared" si="67"/>
        <v>34</v>
      </c>
      <c r="AS18" s="142">
        <f t="shared" si="65"/>
        <v>0.029411764705882353</v>
      </c>
    </row>
    <row r="19" ht="12.75" customHeight="1">
      <c r="A19" s="136"/>
      <c r="B19" s="83" t="s">
        <v>101</v>
      </c>
      <c r="C19" s="85" t="s">
        <v>124</v>
      </c>
      <c r="D19" s="14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48"/>
      <c r="T19" s="107"/>
      <c r="U19" s="107"/>
      <c r="V19" s="123"/>
      <c r="W19" s="123"/>
      <c r="X19" s="173">
        <v>46052</v>
      </c>
      <c r="Y19" s="123"/>
      <c r="Z19" s="123"/>
      <c r="AA19" s="122">
        <v>46073</v>
      </c>
      <c r="AB19" s="123"/>
      <c r="AC19" s="122">
        <v>46087</v>
      </c>
      <c r="AD19" s="123"/>
      <c r="AE19" s="122">
        <v>46101</v>
      </c>
      <c r="AF19" s="123"/>
      <c r="AG19" s="123"/>
      <c r="AH19" s="123"/>
      <c r="AI19" s="168">
        <v>46129</v>
      </c>
      <c r="AJ19" s="140"/>
      <c r="AK19" s="123"/>
      <c r="AL19" s="123"/>
      <c r="AM19" s="168">
        <v>46164</v>
      </c>
      <c r="AN19" s="140"/>
      <c r="AO19" s="140"/>
      <c r="AP19" s="140"/>
      <c r="AQ19" s="141">
        <f t="shared" si="64"/>
        <v>6</v>
      </c>
      <c r="AR19" s="48">
        <v>68</v>
      </c>
      <c r="AS19" s="142">
        <f t="shared" si="65"/>
        <v>0.088235294117647065</v>
      </c>
    </row>
    <row r="20" ht="12.75" customHeight="1">
      <c r="A20" s="136"/>
      <c r="B20" s="83" t="s">
        <v>102</v>
      </c>
      <c r="C20" s="85" t="s">
        <v>124</v>
      </c>
      <c r="D20" s="144"/>
      <c r="E20" s="107"/>
      <c r="F20" s="107"/>
      <c r="G20" s="107"/>
      <c r="H20" s="107"/>
      <c r="I20" s="107"/>
      <c r="J20" s="107"/>
      <c r="K20" s="107"/>
      <c r="L20" s="121">
        <v>45951</v>
      </c>
      <c r="M20" s="107"/>
      <c r="N20" s="107"/>
      <c r="O20" s="107"/>
      <c r="P20" s="107"/>
      <c r="Q20" s="107"/>
      <c r="R20" s="107"/>
      <c r="S20" s="48"/>
      <c r="T20" s="107"/>
      <c r="U20" s="107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2">
        <v>46105</v>
      </c>
      <c r="AG20" s="123"/>
      <c r="AH20" s="123"/>
      <c r="AI20" s="140"/>
      <c r="AJ20" s="140"/>
      <c r="AK20" s="123"/>
      <c r="AL20" s="122">
        <v>46154</v>
      </c>
      <c r="AM20" s="140"/>
      <c r="AN20" s="140"/>
      <c r="AO20" s="140"/>
      <c r="AP20" s="140"/>
      <c r="AQ20" s="141">
        <f t="shared" si="64"/>
        <v>3</v>
      </c>
      <c r="AR20" s="48">
        <f t="shared" ref="AR20:AR23" si="68">34*2</f>
        <v>68</v>
      </c>
      <c r="AS20" s="142">
        <f t="shared" si="65"/>
        <v>0.044117647058823532</v>
      </c>
    </row>
    <row r="21" ht="12.75" customHeight="1">
      <c r="A21" s="136"/>
      <c r="B21" s="83" t="s">
        <v>116</v>
      </c>
      <c r="C21" s="85" t="s">
        <v>124</v>
      </c>
      <c r="D21" s="14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21">
        <v>45979</v>
      </c>
      <c r="Q21" s="107"/>
      <c r="R21" s="107"/>
      <c r="S21" s="48"/>
      <c r="T21" s="107"/>
      <c r="U21" s="107"/>
      <c r="V21" s="122">
        <v>46037</v>
      </c>
      <c r="W21" s="123"/>
      <c r="X21" s="122">
        <v>46049</v>
      </c>
      <c r="Y21" s="122">
        <v>46057</v>
      </c>
      <c r="Z21" s="123"/>
      <c r="AA21" s="122">
        <v>46072</v>
      </c>
      <c r="AB21" s="123"/>
      <c r="AC21" s="122">
        <v>46084</v>
      </c>
      <c r="AD21" s="122">
        <v>46093</v>
      </c>
      <c r="AE21" s="123"/>
      <c r="AF21" s="123"/>
      <c r="AG21" s="123"/>
      <c r="AH21" s="123"/>
      <c r="AI21" s="140"/>
      <c r="AJ21" s="168">
        <v>46142</v>
      </c>
      <c r="AK21" s="122">
        <v>46148</v>
      </c>
      <c r="AL21" s="122">
        <v>46156</v>
      </c>
      <c r="AM21" s="140"/>
      <c r="AN21" s="140"/>
      <c r="AO21" s="140"/>
      <c r="AP21" s="140"/>
      <c r="AQ21" s="141">
        <f t="shared" si="64"/>
        <v>10</v>
      </c>
      <c r="AR21" s="48">
        <f t="shared" si="68"/>
        <v>68</v>
      </c>
      <c r="AS21" s="142">
        <f t="shared" si="65"/>
        <v>0.14705882352941177</v>
      </c>
    </row>
    <row r="22" ht="12.75" customHeight="1">
      <c r="A22" s="136"/>
      <c r="B22" s="85" t="s">
        <v>120</v>
      </c>
      <c r="C22" s="85" t="s">
        <v>124</v>
      </c>
      <c r="D22" s="144"/>
      <c r="E22" s="107"/>
      <c r="F22" s="107"/>
      <c r="G22" s="121">
        <v>45916</v>
      </c>
      <c r="H22" s="107"/>
      <c r="I22" s="107"/>
      <c r="J22" s="107"/>
      <c r="K22" s="107"/>
      <c r="L22" s="107"/>
      <c r="M22" s="107"/>
      <c r="N22" s="121">
        <v>45968</v>
      </c>
      <c r="O22" s="107"/>
      <c r="P22" s="107"/>
      <c r="Q22" s="107"/>
      <c r="R22" s="107"/>
      <c r="S22" s="48"/>
      <c r="T22" s="107"/>
      <c r="U22" s="107"/>
      <c r="V22" s="123"/>
      <c r="W22" s="123"/>
      <c r="X22" s="123"/>
      <c r="Y22" s="123"/>
      <c r="Z22" s="122">
        <v>46066</v>
      </c>
      <c r="AA22" s="123"/>
      <c r="AB22" s="123"/>
      <c r="AC22" s="123"/>
      <c r="AD22" s="123"/>
      <c r="AE22" s="123"/>
      <c r="AF22" s="123"/>
      <c r="AG22" s="123"/>
      <c r="AH22" s="123"/>
      <c r="AI22" s="140"/>
      <c r="AJ22" s="140"/>
      <c r="AK22" s="122">
        <v>46150</v>
      </c>
      <c r="AL22" s="123"/>
      <c r="AM22" s="140"/>
      <c r="AN22" s="140"/>
      <c r="AO22" s="140"/>
      <c r="AP22" s="140"/>
      <c r="AQ22" s="141">
        <f t="shared" si="64"/>
        <v>4</v>
      </c>
      <c r="AR22" s="48">
        <f t="shared" si="68"/>
        <v>68</v>
      </c>
      <c r="AS22" s="142">
        <f t="shared" si="65"/>
        <v>0.058823529411764705</v>
      </c>
    </row>
    <row r="23" ht="12.75" customHeight="1">
      <c r="A23" s="136"/>
      <c r="B23" s="85" t="s">
        <v>103</v>
      </c>
      <c r="C23" s="85" t="s">
        <v>124</v>
      </c>
      <c r="D23" s="14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48"/>
      <c r="T23" s="107"/>
      <c r="U23" s="107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40"/>
      <c r="AJ23" s="140"/>
      <c r="AK23" s="123"/>
      <c r="AL23" s="123"/>
      <c r="AM23" s="140"/>
      <c r="AN23" s="140"/>
      <c r="AO23" s="140"/>
      <c r="AP23" s="140"/>
      <c r="AQ23" s="141">
        <f t="shared" si="64"/>
        <v>0</v>
      </c>
      <c r="AR23" s="48">
        <f t="shared" si="68"/>
        <v>68</v>
      </c>
      <c r="AS23" s="142">
        <f t="shared" si="65"/>
        <v>0</v>
      </c>
    </row>
    <row r="24" ht="12.75" customHeight="1">
      <c r="A24" s="136"/>
      <c r="B24" s="85" t="s">
        <v>83</v>
      </c>
      <c r="C24" s="85" t="s">
        <v>124</v>
      </c>
      <c r="D24" s="14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48"/>
      <c r="T24" s="107"/>
      <c r="U24" s="107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40"/>
      <c r="AJ24" s="140"/>
      <c r="AK24" s="123"/>
      <c r="AL24" s="123"/>
      <c r="AM24" s="140"/>
      <c r="AN24" s="140"/>
      <c r="AO24" s="140"/>
      <c r="AP24" s="140"/>
      <c r="AQ24" s="141">
        <f t="shared" si="64"/>
        <v>0</v>
      </c>
      <c r="AR24" s="48">
        <f t="shared" ref="AR24:AR25" si="69">34*1</f>
        <v>34</v>
      </c>
      <c r="AS24" s="142">
        <f t="shared" si="65"/>
        <v>0</v>
      </c>
    </row>
    <row r="25" ht="25.199999999999999" customHeight="1">
      <c r="A25" s="136"/>
      <c r="B25" s="85" t="s">
        <v>121</v>
      </c>
      <c r="C25" s="85" t="s">
        <v>124</v>
      </c>
      <c r="D25" s="14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48"/>
      <c r="T25" s="107"/>
      <c r="U25" s="107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40"/>
      <c r="AJ25" s="140"/>
      <c r="AK25" s="123"/>
      <c r="AL25" s="123"/>
      <c r="AM25" s="140"/>
      <c r="AN25" s="140"/>
      <c r="AO25" s="140"/>
      <c r="AP25" s="140"/>
      <c r="AQ25" s="141">
        <f t="shared" si="64"/>
        <v>0</v>
      </c>
      <c r="AR25" s="48">
        <f t="shared" si="69"/>
        <v>34</v>
      </c>
      <c r="AS25" s="142">
        <f t="shared" si="65"/>
        <v>0</v>
      </c>
    </row>
    <row r="26" ht="25.199999999999999" customHeight="1">
      <c r="A26" s="136"/>
      <c r="B26" s="85" t="s">
        <v>122</v>
      </c>
      <c r="C26" s="85" t="s">
        <v>124</v>
      </c>
      <c r="D26" s="14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48"/>
      <c r="T26" s="107"/>
      <c r="U26" s="107"/>
      <c r="V26" s="123"/>
      <c r="W26" s="123"/>
      <c r="X26" s="123"/>
      <c r="Y26" s="123"/>
      <c r="Z26" s="123"/>
      <c r="AA26" s="123"/>
      <c r="AB26" s="123"/>
      <c r="AC26" s="123"/>
      <c r="AD26" s="122">
        <v>46092</v>
      </c>
      <c r="AE26" s="123"/>
      <c r="AF26" s="123"/>
      <c r="AG26" s="123"/>
      <c r="AH26" s="123"/>
      <c r="AI26" s="140"/>
      <c r="AJ26" s="140"/>
      <c r="AK26" s="123"/>
      <c r="AL26" s="123"/>
      <c r="AM26" s="140"/>
      <c r="AN26" s="140"/>
      <c r="AO26" s="140"/>
      <c r="AP26" s="140"/>
      <c r="AQ26" s="141">
        <v>1</v>
      </c>
      <c r="AR26" s="48">
        <v>34</v>
      </c>
      <c r="AS26" s="142">
        <f t="shared" si="65"/>
        <v>0.029411764705882353</v>
      </c>
    </row>
    <row r="27" ht="12.75" customHeight="1">
      <c r="A27" s="136"/>
      <c r="B27" s="85" t="s">
        <v>84</v>
      </c>
      <c r="C27" s="85" t="s">
        <v>124</v>
      </c>
      <c r="D27" s="14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48"/>
      <c r="T27" s="107"/>
      <c r="U27" s="107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40"/>
      <c r="AJ27" s="140"/>
      <c r="AK27" s="123"/>
      <c r="AL27" s="123"/>
      <c r="AM27" s="140"/>
      <c r="AN27" s="140"/>
      <c r="AO27" s="140"/>
      <c r="AP27" s="140"/>
      <c r="AQ27" s="141">
        <f>SUM(E27:AP27)</f>
        <v>0</v>
      </c>
      <c r="AR27" s="48">
        <f>34*2</f>
        <v>68</v>
      </c>
      <c r="AS27" s="164">
        <f t="shared" si="65"/>
        <v>0</v>
      </c>
    </row>
  </sheetData>
  <mergeCells count="29"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  <mergeCell ref="A9:D9"/>
    <mergeCell ref="E9:AP9"/>
    <mergeCell ref="AQ9:AQ11"/>
    <mergeCell ref="AR9:AR11"/>
    <mergeCell ref="AS9:AS11"/>
    <mergeCell ref="A10:C11"/>
    <mergeCell ref="E10:H10"/>
    <mergeCell ref="I10:L10"/>
    <mergeCell ref="M10:P10"/>
    <mergeCell ref="Q10:U10"/>
    <mergeCell ref="V10:X10"/>
    <mergeCell ref="Y10:AB10"/>
    <mergeCell ref="AC10:AF10"/>
    <mergeCell ref="AG10:AJ10"/>
    <mergeCell ref="AK10:AN10"/>
    <mergeCell ref="AO10:AP10"/>
    <mergeCell ref="A12:A27"/>
  </mergeCells>
  <printOptions headings="0" gridLines="0"/>
  <pageMargins left="0.25" right="0.25" top="0.51000000000000012" bottom="0.75" header="0.29999999999999999" footer="0.29999999999999999"/>
  <pageSetup paperSize="9" scale="37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5" workbookViewId="0">
      <selection activeCell="A5" activeCellId="0" sqref="A5:D7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1.77734375"/>
    <col customWidth="1" min="5" max="5" style="8" width="9.44140625"/>
    <col customWidth="1" min="6" max="6" style="8" width="6.44140625"/>
    <col customWidth="1" min="7" max="7" style="8" width="3.33203125"/>
    <col customWidth="1" min="8" max="11" style="8" width="4.33203125"/>
    <col customWidth="1" min="12" max="12" style="8" width="6.21875"/>
    <col customWidth="1" min="13" max="13" style="8" width="4.33203125"/>
    <col customWidth="1" min="14" max="14" style="8" width="6.109375"/>
    <col customWidth="1" min="15" max="16" style="8" width="4.33203125"/>
    <col customWidth="1" min="17" max="17" style="8" width="6"/>
    <col customWidth="1" min="18" max="18" style="8" width="4.33203125"/>
    <col customWidth="1" min="19" max="19" style="8" width="7.33203125"/>
    <col customWidth="1" min="20" max="20" style="8" width="4.33203125"/>
    <col customWidth="1" min="21" max="21" style="8" width="6.109375"/>
    <col customWidth="1" min="22" max="36" style="8" width="4.33203125"/>
    <col customWidth="1" min="37" max="37" style="8" width="4"/>
    <col customWidth="1" min="38" max="42" style="8" width="4.33203125"/>
    <col customWidth="1" min="43" max="43" style="8" width="5.44140625"/>
    <col customWidth="1" min="44" max="44" style="8" width="6.6640625"/>
    <col customWidth="1" min="45" max="45" style="8" width="6"/>
    <col customWidth="1" min="46" max="46" style="8" width="7.44140625"/>
    <col customWidth="1" min="47" max="47" style="8" width="13"/>
    <col min="48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D1" s="12"/>
      <c r="AE1" s="12"/>
      <c r="AM1" s="12"/>
      <c r="AN1" s="12"/>
      <c r="AO1" s="12"/>
      <c r="AP1" s="12"/>
      <c r="AQ1" s="12"/>
      <c r="AR1" s="12"/>
      <c r="AS1" s="12"/>
      <c r="AT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8"/>
      <c r="AK2" s="8"/>
      <c r="AL2" s="8"/>
      <c r="AM2" s="19"/>
      <c r="AN2" s="19"/>
      <c r="AO2" s="19"/>
      <c r="AP2" s="20"/>
      <c r="AQ2" s="20"/>
      <c r="AR2" s="20"/>
      <c r="AS2" s="20"/>
      <c r="AT2" s="20"/>
      <c r="AU2" s="8"/>
      <c r="AV2" s="8"/>
      <c r="AW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6" t="s">
        <v>34</v>
      </c>
      <c r="Z3" s="27"/>
      <c r="AA3" s="27"/>
      <c r="AB3" s="27"/>
      <c r="AC3" s="28"/>
      <c r="AD3" s="29" t="s">
        <v>35</v>
      </c>
      <c r="AE3" s="30"/>
      <c r="AF3" s="30"/>
      <c r="AG3" s="30"/>
      <c r="AH3" s="30"/>
      <c r="AI3" s="30"/>
      <c r="AJ3" s="30"/>
      <c r="AK3" s="30"/>
      <c r="AL3" s="30"/>
      <c r="AM3" s="30"/>
      <c r="AN3" s="31"/>
      <c r="AO3" s="32" t="s">
        <v>36</v>
      </c>
      <c r="AP3" s="32"/>
      <c r="AQ3" s="33" t="s">
        <v>37</v>
      </c>
      <c r="AR3" s="33"/>
      <c r="AS3" s="34"/>
      <c r="AT3" s="8"/>
      <c r="AU3" s="8"/>
      <c r="AV3" s="35"/>
      <c r="AW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 t="s">
        <v>40</v>
      </c>
      <c r="Z4" s="40"/>
      <c r="AA4" s="40"/>
      <c r="AB4" s="40"/>
      <c r="AC4" s="41"/>
      <c r="AD4" s="42"/>
      <c r="AE4" s="43"/>
      <c r="AF4" s="43"/>
      <c r="AG4" s="43"/>
      <c r="AH4" s="43"/>
      <c r="AI4" s="43"/>
      <c r="AJ4" s="43"/>
      <c r="AK4" s="43"/>
      <c r="AL4" s="43"/>
      <c r="AM4" s="43"/>
      <c r="AN4" s="44"/>
      <c r="AO4" s="32"/>
      <c r="AP4" s="32"/>
      <c r="AQ4" s="45" t="s">
        <v>41</v>
      </c>
      <c r="AR4" s="45"/>
      <c r="AV4" s="35"/>
      <c r="AW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45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50"/>
      <c r="AA5" s="50"/>
      <c r="AB5" s="50"/>
      <c r="AC5" s="51"/>
      <c r="AD5" s="52"/>
      <c r="AE5" s="53"/>
      <c r="AF5" s="53"/>
      <c r="AG5" s="53"/>
      <c r="AH5" s="53"/>
      <c r="AI5" s="53"/>
      <c r="AJ5" s="53"/>
      <c r="AK5" s="53"/>
      <c r="AL5" s="53"/>
      <c r="AM5" s="53"/>
      <c r="AN5" s="54"/>
      <c r="AO5" s="32"/>
      <c r="AP5" s="32"/>
      <c r="AQ5" s="55" t="s">
        <v>31</v>
      </c>
      <c r="AR5" s="56"/>
      <c r="AV5" s="35"/>
      <c r="AW5" s="8"/>
    </row>
    <row r="6" ht="35.25" customHeight="1">
      <c r="A6" s="57" t="s">
        <v>47</v>
      </c>
      <c r="B6" s="58">
        <v>46041</v>
      </c>
      <c r="C6" s="47" t="s">
        <v>48</v>
      </c>
      <c r="D6" s="59">
        <v>46133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61" t="s">
        <v>49</v>
      </c>
      <c r="Z6" s="62"/>
      <c r="AA6" s="62"/>
      <c r="AB6" s="62"/>
      <c r="AC6" s="62"/>
      <c r="AD6" s="63" t="s">
        <v>50</v>
      </c>
      <c r="AE6" s="64"/>
      <c r="AF6" s="64"/>
      <c r="AG6" s="64"/>
      <c r="AH6" s="64"/>
      <c r="AI6" s="19"/>
      <c r="AV6" s="8"/>
      <c r="AW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Z7" s="67"/>
      <c r="AA7" s="8"/>
      <c r="AC7" s="67"/>
      <c r="AD7" s="68" t="s">
        <v>53</v>
      </c>
      <c r="AQ7" s="69"/>
      <c r="AR7" s="69"/>
      <c r="AS7" s="69"/>
      <c r="AT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Y8" s="70"/>
      <c r="Z8" s="8"/>
      <c r="AA8" s="72"/>
      <c r="AB8" s="72"/>
      <c r="AC8" s="72"/>
      <c r="AD8" s="73" t="s">
        <v>54</v>
      </c>
      <c r="AE8" s="69"/>
      <c r="AF8" s="69"/>
      <c r="AG8" s="69"/>
      <c r="AH8" s="69"/>
      <c r="AI8" s="69"/>
      <c r="AJ8" s="69"/>
      <c r="AK8" s="69"/>
      <c r="AL8" s="19"/>
      <c r="AM8" s="74"/>
      <c r="AN8" s="69"/>
      <c r="AO8" s="69"/>
      <c r="AP8" s="69"/>
      <c r="AQ8" s="69"/>
      <c r="AR8" s="69"/>
      <c r="AS8" s="69"/>
      <c r="AT8" s="19"/>
    </row>
    <row r="9" s="67" customFormat="1" ht="111.75" customHeight="1">
      <c r="A9" s="75" t="s">
        <v>55</v>
      </c>
      <c r="B9" s="75"/>
      <c r="C9" s="75"/>
      <c r="D9" s="75"/>
      <c r="E9" s="76" t="s">
        <v>56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8"/>
      <c r="AR9" s="79" t="s">
        <v>57</v>
      </c>
      <c r="AS9" s="79" t="s">
        <v>58</v>
      </c>
      <c r="AT9" s="80" t="s">
        <v>59</v>
      </c>
    </row>
    <row r="10" s="67" customFormat="1" ht="21.75" customHeight="1">
      <c r="A10" s="81" t="s">
        <v>60</v>
      </c>
      <c r="B10" s="82"/>
      <c r="C10" s="83" t="s">
        <v>61</v>
      </c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6" t="s">
        <v>65</v>
      </c>
      <c r="N10" s="87"/>
      <c r="O10" s="87"/>
      <c r="P10" s="88"/>
      <c r="Q10" s="86" t="s">
        <v>66</v>
      </c>
      <c r="R10" s="87"/>
      <c r="S10" s="87"/>
      <c r="T10" s="87"/>
      <c r="U10" s="88"/>
      <c r="V10" s="85" t="s">
        <v>67</v>
      </c>
      <c r="W10" s="85"/>
      <c r="X10" s="85"/>
      <c r="Y10" s="85" t="s">
        <v>68</v>
      </c>
      <c r="Z10" s="85"/>
      <c r="AA10" s="85"/>
      <c r="AB10" s="85"/>
      <c r="AC10" s="86" t="s">
        <v>69</v>
      </c>
      <c r="AD10" s="87"/>
      <c r="AE10" s="87"/>
      <c r="AF10" s="88"/>
      <c r="AG10" s="86" t="s">
        <v>70</v>
      </c>
      <c r="AH10" s="87"/>
      <c r="AI10" s="87"/>
      <c r="AJ10" s="88"/>
      <c r="AK10" s="86" t="s">
        <v>71</v>
      </c>
      <c r="AL10" s="87"/>
      <c r="AM10" s="87"/>
      <c r="AN10" s="88"/>
      <c r="AO10" s="86" t="s">
        <v>72</v>
      </c>
      <c r="AP10" s="87"/>
      <c r="AQ10" s="88"/>
      <c r="AR10" s="79"/>
      <c r="AS10" s="79"/>
      <c r="AT10" s="80"/>
    </row>
    <row r="11" s="89" customFormat="1" ht="11.25" customHeight="1">
      <c r="A11" s="90"/>
      <c r="B11" s="91"/>
      <c r="C11" s="92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35</v>
      </c>
      <c r="AN11" s="93">
        <v>36</v>
      </c>
      <c r="AO11" s="93">
        <v>37</v>
      </c>
      <c r="AP11" s="93">
        <v>38</v>
      </c>
      <c r="AQ11" s="93">
        <v>39</v>
      </c>
      <c r="AR11" s="79"/>
      <c r="AS11" s="79"/>
      <c r="AT11" s="80"/>
    </row>
    <row r="12" ht="12.75" customHeight="1">
      <c r="A12" s="94" t="s">
        <v>74</v>
      </c>
      <c r="B12" s="83" t="s">
        <v>75</v>
      </c>
      <c r="C12" s="88" t="s">
        <v>76</v>
      </c>
      <c r="D12" s="95"/>
      <c r="E12" s="96"/>
      <c r="F12" s="97"/>
      <c r="G12" s="97"/>
      <c r="H12" s="97"/>
      <c r="I12" s="97"/>
      <c r="J12" s="97"/>
      <c r="K12" s="97"/>
      <c r="L12" s="98"/>
      <c r="M12" s="97"/>
      <c r="N12" s="97"/>
      <c r="O12" s="97"/>
      <c r="P12" s="97"/>
      <c r="Q12" s="97"/>
      <c r="R12" s="96"/>
      <c r="S12" s="96"/>
      <c r="T12" s="96"/>
      <c r="U12" s="99"/>
      <c r="V12" s="96"/>
      <c r="W12" s="96"/>
      <c r="X12" s="96"/>
      <c r="Y12" s="96"/>
      <c r="Z12" s="96"/>
      <c r="AA12" s="96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48"/>
      <c r="AO12" s="48"/>
      <c r="AP12" s="48"/>
      <c r="AQ12" s="48"/>
      <c r="AR12" s="101">
        <f t="shared" ref="AR12:AR27" si="0">COUNTA(E12:AQ12)</f>
        <v>0</v>
      </c>
      <c r="AS12" s="48">
        <v>165</v>
      </c>
      <c r="AT12" s="102">
        <f t="shared" ref="AT12:AT27" si="1">AR12/AS12</f>
        <v>0</v>
      </c>
    </row>
    <row r="13">
      <c r="A13" s="103"/>
      <c r="B13" s="104"/>
      <c r="C13" s="88" t="s">
        <v>77</v>
      </c>
      <c r="D13" s="95"/>
      <c r="E13" s="96"/>
      <c r="F13" s="97"/>
      <c r="G13" s="97"/>
      <c r="H13" s="97"/>
      <c r="I13" s="97"/>
      <c r="J13" s="97"/>
      <c r="K13" s="97"/>
      <c r="L13" s="98"/>
      <c r="M13" s="97"/>
      <c r="N13" s="97"/>
      <c r="O13" s="97"/>
      <c r="P13" s="97"/>
      <c r="Q13" s="97"/>
      <c r="R13" s="105"/>
      <c r="S13" s="96"/>
      <c r="T13" s="96"/>
      <c r="U13" s="99"/>
      <c r="V13" s="96"/>
      <c r="W13" s="96"/>
      <c r="X13" s="96"/>
      <c r="Y13" s="96"/>
      <c r="Z13" s="96"/>
      <c r="AA13" s="96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48"/>
      <c r="AO13" s="48"/>
      <c r="AP13" s="48"/>
      <c r="AQ13" s="48"/>
      <c r="AR13" s="101">
        <f t="shared" si="0"/>
        <v>0</v>
      </c>
      <c r="AS13" s="48">
        <v>165</v>
      </c>
      <c r="AT13" s="102">
        <f t="shared" si="1"/>
        <v>0</v>
      </c>
    </row>
    <row r="14">
      <c r="A14" s="103"/>
      <c r="B14" s="83" t="s">
        <v>78</v>
      </c>
      <c r="C14" s="88" t="s">
        <v>76</v>
      </c>
      <c r="D14" s="95"/>
      <c r="E14" s="96"/>
      <c r="F14" s="106"/>
      <c r="G14" s="97"/>
      <c r="H14" s="97"/>
      <c r="I14" s="97"/>
      <c r="J14" s="97"/>
      <c r="K14" s="97"/>
      <c r="L14" s="98"/>
      <c r="M14" s="97"/>
      <c r="N14" s="97"/>
      <c r="O14" s="97"/>
      <c r="P14" s="97"/>
      <c r="Q14" s="98"/>
      <c r="R14" s="96"/>
      <c r="S14" s="105"/>
      <c r="T14" s="105"/>
      <c r="U14" s="106"/>
      <c r="V14" s="96"/>
      <c r="W14" s="105"/>
      <c r="X14" s="105"/>
      <c r="Y14" s="96"/>
      <c r="Z14" s="105"/>
      <c r="AA14" s="105"/>
      <c r="AB14" s="107"/>
      <c r="AC14" s="100"/>
      <c r="AD14" s="107"/>
      <c r="AE14" s="107"/>
      <c r="AF14" s="100"/>
      <c r="AG14" s="100"/>
      <c r="AH14" s="107"/>
      <c r="AI14" s="107"/>
      <c r="AJ14" s="107"/>
      <c r="AK14" s="100"/>
      <c r="AL14" s="107"/>
      <c r="AM14" s="107"/>
      <c r="AN14" s="48"/>
      <c r="AO14" s="48"/>
      <c r="AP14" s="48"/>
      <c r="AQ14" s="48"/>
      <c r="AR14" s="101">
        <f t="shared" si="0"/>
        <v>0</v>
      </c>
      <c r="AS14" s="48">
        <v>135</v>
      </c>
      <c r="AT14" s="102">
        <f t="shared" si="1"/>
        <v>0</v>
      </c>
    </row>
    <row r="15">
      <c r="A15" s="103"/>
      <c r="B15" s="104"/>
      <c r="C15" s="88" t="s">
        <v>77</v>
      </c>
      <c r="D15" s="95"/>
      <c r="E15" s="96"/>
      <c r="F15" s="106"/>
      <c r="G15" s="105"/>
      <c r="H15" s="97"/>
      <c r="I15" s="105"/>
      <c r="J15" s="105"/>
      <c r="K15" s="105"/>
      <c r="L15" s="106"/>
      <c r="M15" s="96"/>
      <c r="N15" s="106"/>
      <c r="O15" s="105"/>
      <c r="P15" s="105"/>
      <c r="Q15" s="106"/>
      <c r="R15" s="96"/>
      <c r="S15" s="105"/>
      <c r="T15" s="105"/>
      <c r="U15" s="106"/>
      <c r="V15" s="96"/>
      <c r="W15" s="105"/>
      <c r="X15" s="105"/>
      <c r="Y15" s="96"/>
      <c r="Z15" s="105"/>
      <c r="AA15" s="105"/>
      <c r="AB15" s="107"/>
      <c r="AC15" s="48"/>
      <c r="AD15" s="48"/>
      <c r="AE15" s="48"/>
      <c r="AF15" s="100"/>
      <c r="AG15" s="100"/>
      <c r="AH15" s="107"/>
      <c r="AI15" s="107"/>
      <c r="AJ15" s="107"/>
      <c r="AK15" s="100"/>
      <c r="AL15" s="107"/>
      <c r="AM15" s="107"/>
      <c r="AN15" s="48"/>
      <c r="AO15" s="48"/>
      <c r="AP15" s="48"/>
      <c r="AQ15" s="48"/>
      <c r="AR15" s="101">
        <f t="shared" si="0"/>
        <v>0</v>
      </c>
      <c r="AS15" s="48">
        <v>132</v>
      </c>
      <c r="AT15" s="102">
        <f t="shared" si="1"/>
        <v>0</v>
      </c>
    </row>
    <row r="16">
      <c r="A16" s="103"/>
      <c r="B16" s="83" t="s">
        <v>79</v>
      </c>
      <c r="C16" s="88" t="s">
        <v>76</v>
      </c>
      <c r="D16" s="95"/>
      <c r="E16" s="96"/>
      <c r="F16" s="96"/>
      <c r="G16" s="96"/>
      <c r="H16" s="105"/>
      <c r="I16" s="108"/>
      <c r="J16" s="96"/>
      <c r="K16" s="96"/>
      <c r="L16" s="96"/>
      <c r="M16" s="96"/>
      <c r="N16" s="96"/>
      <c r="O16" s="96"/>
      <c r="P16" s="96"/>
      <c r="Q16" s="96"/>
      <c r="R16" s="96"/>
      <c r="S16" s="105"/>
      <c r="T16" s="105"/>
      <c r="U16" s="105"/>
      <c r="V16" s="96"/>
      <c r="W16" s="105"/>
      <c r="X16" s="105"/>
      <c r="Y16" s="96"/>
      <c r="Z16" s="105"/>
      <c r="AA16" s="105"/>
      <c r="AB16" s="107"/>
      <c r="AC16" s="107"/>
      <c r="AD16" s="107"/>
      <c r="AE16" s="100"/>
      <c r="AF16" s="100"/>
      <c r="AG16" s="100"/>
      <c r="AH16" s="100"/>
      <c r="AI16" s="48"/>
      <c r="AJ16" s="48"/>
      <c r="AK16" s="48"/>
      <c r="AL16" s="107"/>
      <c r="AM16" s="107"/>
      <c r="AN16" s="48"/>
      <c r="AO16" s="48"/>
      <c r="AP16" s="48"/>
      <c r="AQ16" s="48"/>
      <c r="AR16" s="101">
        <f t="shared" si="0"/>
        <v>0</v>
      </c>
      <c r="AS16" s="48">
        <v>132</v>
      </c>
      <c r="AT16" s="102">
        <f t="shared" si="1"/>
        <v>0</v>
      </c>
    </row>
    <row r="17">
      <c r="A17" s="103"/>
      <c r="B17" s="104"/>
      <c r="C17" s="88" t="s">
        <v>77</v>
      </c>
      <c r="D17" s="95"/>
      <c r="E17" s="96"/>
      <c r="F17" s="105"/>
      <c r="G17" s="105"/>
      <c r="H17" s="108"/>
      <c r="I17" s="96"/>
      <c r="J17" s="105"/>
      <c r="K17" s="105"/>
      <c r="L17" s="105"/>
      <c r="M17" s="96"/>
      <c r="N17" s="105"/>
      <c r="O17" s="105"/>
      <c r="P17" s="105"/>
      <c r="Q17" s="105"/>
      <c r="R17" s="96"/>
      <c r="S17" s="105"/>
      <c r="T17" s="105"/>
      <c r="U17" s="105"/>
      <c r="V17" s="96"/>
      <c r="W17" s="105"/>
      <c r="X17" s="105"/>
      <c r="Y17" s="96"/>
      <c r="Z17" s="105"/>
      <c r="AA17" s="105"/>
      <c r="AB17" s="107"/>
      <c r="AC17" s="107"/>
      <c r="AD17" s="107"/>
      <c r="AE17" s="100"/>
      <c r="AF17" s="100"/>
      <c r="AG17" s="100"/>
      <c r="AH17" s="100"/>
      <c r="AI17" s="48"/>
      <c r="AJ17" s="48"/>
      <c r="AK17" s="48"/>
      <c r="AL17" s="107"/>
      <c r="AM17" s="107"/>
      <c r="AN17" s="48"/>
      <c r="AO17" s="48"/>
      <c r="AP17" s="48"/>
      <c r="AQ17" s="48"/>
      <c r="AR17" s="101">
        <f t="shared" si="0"/>
        <v>0</v>
      </c>
      <c r="AS17" s="48">
        <v>132</v>
      </c>
      <c r="AT17" s="102">
        <f t="shared" si="1"/>
        <v>0</v>
      </c>
    </row>
    <row r="18">
      <c r="A18" s="103"/>
      <c r="B18" s="83" t="s">
        <v>80</v>
      </c>
      <c r="C18" s="88" t="s">
        <v>76</v>
      </c>
      <c r="D18" s="95"/>
      <c r="E18" s="96"/>
      <c r="F18" s="105"/>
      <c r="G18" s="105"/>
      <c r="H18" s="105"/>
      <c r="I18" s="96"/>
      <c r="J18" s="105"/>
      <c r="K18" s="105"/>
      <c r="L18" s="105"/>
      <c r="M18" s="96"/>
      <c r="N18" s="105"/>
      <c r="O18" s="105"/>
      <c r="P18" s="105"/>
      <c r="Q18" s="105"/>
      <c r="R18" s="105"/>
      <c r="S18" s="105"/>
      <c r="T18" s="105"/>
      <c r="U18" s="105"/>
      <c r="V18" s="96"/>
      <c r="W18" s="105"/>
      <c r="X18" s="105"/>
      <c r="Y18" s="96"/>
      <c r="Z18" s="105"/>
      <c r="AA18" s="105"/>
      <c r="AB18" s="107"/>
      <c r="AC18" s="107"/>
      <c r="AD18" s="107"/>
      <c r="AE18" s="107"/>
      <c r="AF18" s="100"/>
      <c r="AG18" s="100"/>
      <c r="AH18" s="48"/>
      <c r="AI18" s="48"/>
      <c r="AJ18" s="48"/>
      <c r="AK18" s="48"/>
      <c r="AL18" s="107"/>
      <c r="AM18" s="107"/>
      <c r="AN18" s="48"/>
      <c r="AO18" s="48"/>
      <c r="AP18" s="48"/>
      <c r="AQ18" s="48"/>
      <c r="AR18" s="101">
        <f t="shared" si="0"/>
        <v>0</v>
      </c>
      <c r="AS18" s="48">
        <v>66</v>
      </c>
      <c r="AT18" s="102">
        <f t="shared" si="1"/>
        <v>0</v>
      </c>
    </row>
    <row r="19" ht="12.75" customHeight="1">
      <c r="A19" s="103"/>
      <c r="B19" s="104"/>
      <c r="C19" s="88" t="s">
        <v>77</v>
      </c>
      <c r="D19" s="95"/>
      <c r="E19" s="96"/>
      <c r="F19" s="105"/>
      <c r="G19" s="105"/>
      <c r="H19" s="105"/>
      <c r="I19" s="96"/>
      <c r="J19" s="105"/>
      <c r="K19" s="105"/>
      <c r="L19" s="105"/>
      <c r="M19" s="96"/>
      <c r="N19" s="105"/>
      <c r="O19" s="105"/>
      <c r="P19" s="105"/>
      <c r="Q19" s="105"/>
      <c r="R19" s="96"/>
      <c r="S19" s="105"/>
      <c r="T19" s="105"/>
      <c r="U19" s="105"/>
      <c r="V19" s="96"/>
      <c r="W19" s="105"/>
      <c r="X19" s="105"/>
      <c r="Y19" s="96"/>
      <c r="Z19" s="105"/>
      <c r="AA19" s="105"/>
      <c r="AB19" s="107"/>
      <c r="AC19" s="100"/>
      <c r="AD19" s="107"/>
      <c r="AE19" s="48"/>
      <c r="AF19" s="100"/>
      <c r="AG19" s="100"/>
      <c r="AH19" s="107"/>
      <c r="AI19" s="107"/>
      <c r="AJ19" s="48"/>
      <c r="AK19" s="100"/>
      <c r="AL19" s="107"/>
      <c r="AM19" s="107"/>
      <c r="AN19" s="48"/>
      <c r="AO19" s="48"/>
      <c r="AP19" s="48"/>
      <c r="AQ19" s="48"/>
      <c r="AR19" s="101">
        <f t="shared" si="0"/>
        <v>0</v>
      </c>
      <c r="AS19" s="48">
        <v>66</v>
      </c>
      <c r="AT19" s="102">
        <f t="shared" si="1"/>
        <v>0</v>
      </c>
    </row>
    <row r="20" ht="12.75" customHeight="1">
      <c r="A20" s="103"/>
      <c r="B20" s="83" t="s">
        <v>81</v>
      </c>
      <c r="C20" s="88" t="s">
        <v>76</v>
      </c>
      <c r="D20" s="95"/>
      <c r="E20" s="96"/>
      <c r="F20" s="105"/>
      <c r="G20" s="105"/>
      <c r="H20" s="105"/>
      <c r="I20" s="96"/>
      <c r="J20" s="105"/>
      <c r="K20" s="105"/>
      <c r="L20" s="105"/>
      <c r="M20" s="96"/>
      <c r="N20" s="105"/>
      <c r="O20" s="105"/>
      <c r="P20" s="105"/>
      <c r="Q20" s="105"/>
      <c r="R20" s="96"/>
      <c r="S20" s="106"/>
      <c r="T20" s="105"/>
      <c r="U20" s="105"/>
      <c r="V20" s="96"/>
      <c r="W20" s="105"/>
      <c r="X20" s="105"/>
      <c r="Y20" s="96"/>
      <c r="Z20" s="105"/>
      <c r="AA20" s="105"/>
      <c r="AB20" s="107"/>
      <c r="AC20" s="100"/>
      <c r="AD20" s="107"/>
      <c r="AE20" s="48"/>
      <c r="AF20" s="100"/>
      <c r="AG20" s="100"/>
      <c r="AH20" s="107"/>
      <c r="AI20" s="107"/>
      <c r="AJ20" s="48"/>
      <c r="AK20" s="100"/>
      <c r="AL20" s="107"/>
      <c r="AM20" s="107"/>
      <c r="AN20" s="48"/>
      <c r="AO20" s="48"/>
      <c r="AP20" s="48"/>
      <c r="AQ20" s="48"/>
      <c r="AR20" s="101">
        <f t="shared" si="0"/>
        <v>0</v>
      </c>
      <c r="AS20" s="48">
        <v>33</v>
      </c>
      <c r="AT20" s="102">
        <f t="shared" si="1"/>
        <v>0</v>
      </c>
    </row>
    <row r="21" ht="12.75" customHeight="1">
      <c r="A21" s="103"/>
      <c r="B21" s="104"/>
      <c r="C21" s="88" t="s">
        <v>77</v>
      </c>
      <c r="D21" s="95"/>
      <c r="E21" s="96"/>
      <c r="F21" s="105"/>
      <c r="G21" s="105"/>
      <c r="H21" s="105"/>
      <c r="I21" s="96"/>
      <c r="J21" s="105"/>
      <c r="K21" s="105"/>
      <c r="L21" s="105"/>
      <c r="M21" s="96"/>
      <c r="N21" s="105"/>
      <c r="O21" s="105"/>
      <c r="P21" s="105"/>
      <c r="Q21" s="105"/>
      <c r="R21" s="96"/>
      <c r="S21" s="106"/>
      <c r="T21" s="105"/>
      <c r="U21" s="105"/>
      <c r="V21" s="96"/>
      <c r="W21" s="105"/>
      <c r="X21" s="105"/>
      <c r="Y21" s="96"/>
      <c r="Z21" s="105"/>
      <c r="AA21" s="105"/>
      <c r="AB21" s="107"/>
      <c r="AC21" s="100"/>
      <c r="AD21" s="107"/>
      <c r="AE21" s="48"/>
      <c r="AF21" s="100"/>
      <c r="AG21" s="100"/>
      <c r="AH21" s="107"/>
      <c r="AI21" s="107"/>
      <c r="AJ21" s="48"/>
      <c r="AK21" s="100"/>
      <c r="AL21" s="107"/>
      <c r="AM21" s="107"/>
      <c r="AN21" s="48"/>
      <c r="AO21" s="48"/>
      <c r="AP21" s="48"/>
      <c r="AQ21" s="48"/>
      <c r="AR21" s="101">
        <f t="shared" si="0"/>
        <v>0</v>
      </c>
      <c r="AS21" s="48">
        <v>33</v>
      </c>
      <c r="AT21" s="102">
        <f t="shared" si="1"/>
        <v>0</v>
      </c>
    </row>
    <row r="22" ht="12.75" customHeight="1">
      <c r="A22" s="103"/>
      <c r="B22" s="83" t="s">
        <v>82</v>
      </c>
      <c r="C22" s="88" t="s">
        <v>76</v>
      </c>
      <c r="D22" s="95"/>
      <c r="E22" s="96"/>
      <c r="F22" s="105"/>
      <c r="G22" s="105"/>
      <c r="H22" s="105"/>
      <c r="I22" s="96"/>
      <c r="J22" s="105"/>
      <c r="K22" s="105"/>
      <c r="L22" s="105"/>
      <c r="M22" s="96"/>
      <c r="N22" s="105"/>
      <c r="O22" s="105"/>
      <c r="P22" s="105"/>
      <c r="Q22" s="105"/>
      <c r="R22" s="96"/>
      <c r="S22" s="105"/>
      <c r="T22" s="105"/>
      <c r="U22" s="105"/>
      <c r="V22" s="96"/>
      <c r="W22" s="105"/>
      <c r="X22" s="105"/>
      <c r="Y22" s="96"/>
      <c r="Z22" s="105"/>
      <c r="AA22" s="105"/>
      <c r="AB22" s="48"/>
      <c r="AC22" s="100"/>
      <c r="AD22" s="107"/>
      <c r="AE22" s="107"/>
      <c r="AF22" s="100"/>
      <c r="AG22" s="100"/>
      <c r="AH22" s="107"/>
      <c r="AI22" s="107"/>
      <c r="AJ22" s="107"/>
      <c r="AK22" s="48"/>
      <c r="AL22" s="107"/>
      <c r="AM22" s="107"/>
      <c r="AN22" s="48"/>
      <c r="AO22" s="48"/>
      <c r="AP22" s="48"/>
      <c r="AQ22" s="48"/>
      <c r="AR22" s="101">
        <f t="shared" si="0"/>
        <v>0</v>
      </c>
      <c r="AS22" s="48">
        <v>33</v>
      </c>
      <c r="AT22" s="102">
        <f t="shared" si="1"/>
        <v>0</v>
      </c>
    </row>
    <row r="23">
      <c r="A23" s="103"/>
      <c r="B23" s="104"/>
      <c r="C23" s="88" t="s">
        <v>77</v>
      </c>
      <c r="D23" s="96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48"/>
      <c r="AO23" s="48"/>
      <c r="AP23" s="48"/>
      <c r="AQ23" s="48"/>
      <c r="AR23" s="101">
        <f t="shared" si="0"/>
        <v>0</v>
      </c>
      <c r="AS23" s="48">
        <v>33</v>
      </c>
      <c r="AT23" s="102">
        <f t="shared" si="1"/>
        <v>0</v>
      </c>
    </row>
    <row r="24" s="67" customFormat="1" ht="16.5" customHeight="1">
      <c r="A24" s="103"/>
      <c r="B24" s="83" t="s">
        <v>83</v>
      </c>
      <c r="C24" s="88" t="s">
        <v>76</v>
      </c>
      <c r="D24" s="109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1">
        <f t="shared" si="0"/>
        <v>0</v>
      </c>
      <c r="AS24" s="48">
        <v>33</v>
      </c>
      <c r="AT24" s="102">
        <f t="shared" si="1"/>
        <v>0</v>
      </c>
    </row>
    <row r="25" s="89" customFormat="1" ht="11.25" customHeight="1">
      <c r="A25" s="103"/>
      <c r="B25" s="104"/>
      <c r="C25" s="88" t="s">
        <v>77</v>
      </c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01">
        <f t="shared" si="0"/>
        <v>0</v>
      </c>
      <c r="AS25" s="48">
        <v>33</v>
      </c>
      <c r="AT25" s="102">
        <f t="shared" si="1"/>
        <v>0</v>
      </c>
    </row>
    <row r="26">
      <c r="A26" s="103"/>
      <c r="B26" s="85" t="s">
        <v>84</v>
      </c>
      <c r="C26" s="88" t="s">
        <v>76</v>
      </c>
      <c r="D26" s="95"/>
      <c r="E26" s="96"/>
      <c r="F26" s="96"/>
      <c r="G26" s="96"/>
      <c r="H26" s="105"/>
      <c r="I26" s="108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48"/>
      <c r="AO26" s="48"/>
      <c r="AP26" s="48"/>
      <c r="AQ26" s="48"/>
      <c r="AR26" s="101">
        <f t="shared" si="0"/>
        <v>0</v>
      </c>
      <c r="AS26" s="48">
        <v>99</v>
      </c>
      <c r="AT26" s="102">
        <f t="shared" si="1"/>
        <v>0</v>
      </c>
    </row>
    <row r="27">
      <c r="A27" s="103"/>
      <c r="B27" s="85"/>
      <c r="C27" s="88" t="s">
        <v>77</v>
      </c>
      <c r="D27" s="112"/>
      <c r="E27" s="100"/>
      <c r="F27" s="107"/>
      <c r="G27" s="107"/>
      <c r="H27" s="8"/>
      <c r="I27" s="100"/>
      <c r="J27" s="107"/>
      <c r="K27" s="107"/>
      <c r="L27" s="107"/>
      <c r="M27" s="100"/>
      <c r="N27" s="107"/>
      <c r="O27" s="107"/>
      <c r="P27" s="107"/>
      <c r="Q27" s="107"/>
      <c r="R27" s="100"/>
      <c r="S27" s="107"/>
      <c r="T27" s="107"/>
      <c r="U27" s="107"/>
      <c r="V27" s="100"/>
      <c r="W27" s="107"/>
      <c r="X27" s="107"/>
      <c r="Y27" s="100"/>
      <c r="Z27" s="107"/>
      <c r="AA27" s="107"/>
      <c r="AB27" s="107"/>
      <c r="AC27" s="100"/>
      <c r="AD27" s="107"/>
      <c r="AE27" s="107"/>
      <c r="AF27" s="100"/>
      <c r="AG27" s="100"/>
      <c r="AH27" s="107"/>
      <c r="AI27" s="107"/>
      <c r="AJ27" s="107"/>
      <c r="AK27" s="100"/>
      <c r="AL27" s="107"/>
      <c r="AM27" s="107"/>
      <c r="AN27" s="48"/>
      <c r="AO27" s="48"/>
      <c r="AP27" s="48"/>
      <c r="AQ27" s="48"/>
      <c r="AR27" s="101">
        <f t="shared" si="0"/>
        <v>0</v>
      </c>
      <c r="AS27" s="48">
        <v>99</v>
      </c>
      <c r="AT27" s="102">
        <f t="shared" si="1"/>
        <v>0</v>
      </c>
    </row>
    <row r="28" s="8" customFormat="1" ht="27" customHeight="1">
      <c r="A28" s="113"/>
      <c r="B28" s="114"/>
      <c r="C28" s="114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3"/>
      <c r="AO28" s="113"/>
      <c r="AP28" s="113"/>
      <c r="AQ28" s="113"/>
      <c r="AR28" s="113"/>
      <c r="AS28" s="113"/>
      <c r="AT28" s="113"/>
    </row>
  </sheetData>
  <mergeCells count="38">
    <mergeCell ref="G3:X3"/>
    <mergeCell ref="Y3:AC3"/>
    <mergeCell ref="AD3:AN5"/>
    <mergeCell ref="AO3:AP5"/>
    <mergeCell ref="B4:C4"/>
    <mergeCell ref="Y4:AC5"/>
    <mergeCell ref="AQ4:AR4"/>
    <mergeCell ref="G5:X7"/>
    <mergeCell ref="AQ5:AR5"/>
    <mergeCell ref="Y6:AC6"/>
    <mergeCell ref="A7:B7"/>
    <mergeCell ref="C7:D7"/>
    <mergeCell ref="A9:D9"/>
    <mergeCell ref="E9:AQ9"/>
    <mergeCell ref="AR9:AR11"/>
    <mergeCell ref="AS9:AS11"/>
    <mergeCell ref="AT9:AT11"/>
    <mergeCell ref="A10:B11"/>
    <mergeCell ref="C10:C11"/>
    <mergeCell ref="E10:H10"/>
    <mergeCell ref="I10:L10"/>
    <mergeCell ref="M10:P10"/>
    <mergeCell ref="Q10:U10"/>
    <mergeCell ref="V10:X10"/>
    <mergeCell ref="Y10:AB10"/>
    <mergeCell ref="AC10:AF10"/>
    <mergeCell ref="AG10:AJ10"/>
    <mergeCell ref="AK10:AN10"/>
    <mergeCell ref="AO10:AQ10"/>
    <mergeCell ref="A12:A27"/>
    <mergeCell ref="B12:B13"/>
    <mergeCell ref="B14:B15"/>
    <mergeCell ref="B16:B17"/>
    <mergeCell ref="B18:B19"/>
    <mergeCell ref="B20:B21"/>
    <mergeCell ref="B22:B23"/>
    <mergeCell ref="B24:B25"/>
    <mergeCell ref="B26:B27"/>
  </mergeCells>
  <printOptions headings="0" gridLines="0"/>
  <pageMargins left="0.25" right="0.25" top="0.51000000000000012" bottom="0.75" header="0.29999999999999999" footer="0.29999999999999999"/>
  <pageSetup paperSize="9" scale="44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B4" zoomScale="70" workbookViewId="0">
      <selection activeCell="E4" activeCellId="0" sqref="E4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2.44140625"/>
    <col customWidth="1" min="5" max="5" style="8" width="9.44140625"/>
    <col customWidth="1" min="6" max="6" style="8" width="6.44140625"/>
    <col customWidth="1" min="7" max="7" style="8" width="3.33203125"/>
    <col customWidth="1" min="8" max="11" style="8" width="4.33203125"/>
    <col customWidth="1" min="12" max="12" style="8" width="6.21875"/>
    <col customWidth="1" min="13" max="13" style="8" width="4.33203125"/>
    <col customWidth="1" min="14" max="14" style="8" width="6.109375"/>
    <col customWidth="1" min="15" max="16" style="8" width="4.33203125"/>
    <col customWidth="1" min="17" max="17" style="8" width="6"/>
    <col customWidth="1" min="18" max="18" style="8" width="4.33203125"/>
    <col customWidth="1" min="19" max="19" style="8" width="7.33203125"/>
    <col customWidth="1" min="20" max="20" style="8" width="4.33203125"/>
    <col customWidth="1" min="21" max="21" style="8" width="6.109375"/>
    <col customWidth="1" min="22" max="22" style="8" width="4.33203125"/>
    <col customWidth="1" min="23" max="23" style="8" width="6.88671875"/>
    <col customWidth="1" min="24" max="24" style="8" width="4.33203125"/>
    <col customWidth="1" min="25" max="25" style="8" width="5.88671875"/>
    <col customWidth="1" min="26" max="26" style="8" width="8.88671875"/>
    <col customWidth="1" min="27" max="27" style="8" width="7.109375"/>
    <col customWidth="1" min="28" max="28" style="8" width="4.33203125"/>
    <col customWidth="1" min="29" max="29" style="8" width="7.33203125"/>
    <col customWidth="1" min="30" max="30" style="8" width="8.109375"/>
    <col customWidth="1" min="31" max="31" style="8" width="7.77734375"/>
    <col customWidth="1" min="32" max="32" style="8" width="4.33203125"/>
    <col customWidth="1" min="33" max="33" style="8" width="7.6640625"/>
    <col customWidth="1" min="34" max="34" style="8" width="8.44140625"/>
    <col customWidth="1" min="35" max="35" style="8" width="6.5546875"/>
    <col customWidth="1" min="36" max="36" style="8" width="4.33203125"/>
    <col customWidth="1" min="37" max="37" style="8" width="4"/>
    <col customWidth="1" min="38" max="38" style="8" width="4.33203125"/>
    <col customWidth="1" min="39" max="39" style="8" width="7.21875"/>
    <col customWidth="1" min="40" max="40" style="8" width="6.21875"/>
    <col customWidth="1" min="41" max="42" style="8" width="4.33203125"/>
    <col customWidth="1" min="43" max="43" style="8" width="5.44140625"/>
    <col customWidth="1" min="44" max="44" style="8" width="6.6640625"/>
    <col customWidth="1" min="45" max="45" style="8" width="6"/>
    <col customWidth="1" min="46" max="46" style="8" width="7.44140625"/>
    <col customWidth="1" min="47" max="47" style="8" width="13"/>
    <col min="48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D1" s="12"/>
      <c r="AE1" s="12"/>
      <c r="AM1" s="12"/>
      <c r="AN1" s="12"/>
      <c r="AO1" s="12"/>
      <c r="AP1" s="12"/>
      <c r="AQ1" s="12"/>
      <c r="AR1" s="12"/>
      <c r="AS1" s="12"/>
      <c r="AT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8"/>
      <c r="AK2" s="8"/>
      <c r="AL2" s="8"/>
      <c r="AM2" s="19"/>
      <c r="AN2" s="19"/>
      <c r="AO2" s="19"/>
      <c r="AP2" s="20"/>
      <c r="AQ2" s="20"/>
      <c r="AR2" s="20"/>
      <c r="AS2" s="20"/>
      <c r="AT2" s="20"/>
      <c r="AU2" s="8"/>
      <c r="AV2" s="8"/>
      <c r="AW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6" t="s">
        <v>34</v>
      </c>
      <c r="Z3" s="27"/>
      <c r="AA3" s="27"/>
      <c r="AB3" s="27"/>
      <c r="AC3" s="28"/>
      <c r="AD3" s="29" t="s">
        <v>35</v>
      </c>
      <c r="AE3" s="30"/>
      <c r="AF3" s="30"/>
      <c r="AG3" s="30"/>
      <c r="AH3" s="30"/>
      <c r="AI3" s="30"/>
      <c r="AJ3" s="30"/>
      <c r="AK3" s="30"/>
      <c r="AL3" s="30"/>
      <c r="AM3" s="30"/>
      <c r="AN3" s="31"/>
      <c r="AO3" s="32" t="s">
        <v>36</v>
      </c>
      <c r="AP3" s="32"/>
      <c r="AQ3" s="33" t="s">
        <v>37</v>
      </c>
      <c r="AR3" s="33"/>
      <c r="AS3" s="34"/>
      <c r="AT3" s="8"/>
      <c r="AU3" s="8"/>
      <c r="AV3" s="35"/>
      <c r="AW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 t="s">
        <v>40</v>
      </c>
      <c r="Z4" s="40"/>
      <c r="AA4" s="40"/>
      <c r="AB4" s="40"/>
      <c r="AC4" s="41"/>
      <c r="AD4" s="42"/>
      <c r="AE4" s="43"/>
      <c r="AF4" s="43"/>
      <c r="AG4" s="43"/>
      <c r="AH4" s="43"/>
      <c r="AI4" s="43"/>
      <c r="AJ4" s="43"/>
      <c r="AK4" s="43"/>
      <c r="AL4" s="43"/>
      <c r="AM4" s="43"/>
      <c r="AN4" s="44"/>
      <c r="AO4" s="32"/>
      <c r="AP4" s="32"/>
      <c r="AQ4" s="45" t="s">
        <v>41</v>
      </c>
      <c r="AR4" s="45"/>
      <c r="AV4" s="35"/>
      <c r="AW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45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50"/>
      <c r="AA5" s="50"/>
      <c r="AB5" s="50"/>
      <c r="AC5" s="51"/>
      <c r="AD5" s="52"/>
      <c r="AE5" s="53"/>
      <c r="AF5" s="53"/>
      <c r="AG5" s="53"/>
      <c r="AH5" s="53"/>
      <c r="AI5" s="53"/>
      <c r="AJ5" s="53"/>
      <c r="AK5" s="53"/>
      <c r="AL5" s="53"/>
      <c r="AM5" s="53"/>
      <c r="AN5" s="54"/>
      <c r="AO5" s="32"/>
      <c r="AP5" s="32"/>
      <c r="AQ5" s="55" t="s">
        <v>31</v>
      </c>
      <c r="AR5" s="56"/>
      <c r="AV5" s="35"/>
      <c r="AW5" s="8"/>
    </row>
    <row r="6" ht="35.25" customHeight="1">
      <c r="A6" s="57" t="s">
        <v>47</v>
      </c>
      <c r="B6" s="58">
        <v>46041</v>
      </c>
      <c r="C6" s="47" t="s">
        <v>48</v>
      </c>
      <c r="D6" s="59">
        <v>46133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61" t="s">
        <v>49</v>
      </c>
      <c r="Z6" s="62"/>
      <c r="AA6" s="62"/>
      <c r="AB6" s="62"/>
      <c r="AC6" s="62"/>
      <c r="AD6" s="63" t="s">
        <v>50</v>
      </c>
      <c r="AE6" s="64"/>
      <c r="AF6" s="64"/>
      <c r="AG6" s="64"/>
      <c r="AH6" s="64"/>
      <c r="AI6" s="19"/>
      <c r="AV6" s="8"/>
      <c r="AW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Z7" s="67"/>
      <c r="AA7" s="8"/>
      <c r="AC7" s="67"/>
      <c r="AD7" s="68" t="s">
        <v>53</v>
      </c>
      <c r="AQ7" s="69"/>
      <c r="AR7" s="69"/>
      <c r="AS7" s="69"/>
      <c r="AT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Y8" s="70"/>
      <c r="Z8" s="8"/>
      <c r="AA8" s="72"/>
      <c r="AB8" s="72"/>
      <c r="AC8" s="72"/>
      <c r="AD8" s="73" t="s">
        <v>54</v>
      </c>
      <c r="AE8" s="69"/>
      <c r="AF8" s="69"/>
      <c r="AG8" s="69"/>
      <c r="AH8" s="69"/>
      <c r="AI8" s="69"/>
      <c r="AJ8" s="69"/>
      <c r="AK8" s="69"/>
      <c r="AL8" s="19"/>
      <c r="AM8" s="74"/>
      <c r="AN8" s="69"/>
      <c r="AO8" s="69"/>
      <c r="AP8" s="69"/>
      <c r="AQ8" s="69"/>
      <c r="AR8" s="69"/>
      <c r="AS8" s="69"/>
      <c r="AT8" s="19"/>
    </row>
    <row r="9" s="67" customFormat="1" ht="111.75" customHeight="1">
      <c r="A9" s="75" t="s">
        <v>85</v>
      </c>
      <c r="B9" s="75"/>
      <c r="C9" s="75"/>
      <c r="D9" s="75"/>
      <c r="E9" s="76" t="s">
        <v>56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8"/>
      <c r="AR9" s="79" t="s">
        <v>57</v>
      </c>
      <c r="AS9" s="79" t="s">
        <v>58</v>
      </c>
      <c r="AT9" s="80" t="s">
        <v>59</v>
      </c>
    </row>
    <row r="10" s="67" customFormat="1" ht="21.75" customHeight="1">
      <c r="A10" s="81" t="s">
        <v>60</v>
      </c>
      <c r="B10" s="82"/>
      <c r="C10" s="83" t="s">
        <v>61</v>
      </c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6" t="s">
        <v>65</v>
      </c>
      <c r="N10" s="87"/>
      <c r="O10" s="87"/>
      <c r="P10" s="88"/>
      <c r="Q10" s="86" t="s">
        <v>66</v>
      </c>
      <c r="R10" s="87"/>
      <c r="S10" s="87"/>
      <c r="T10" s="87"/>
      <c r="U10" s="88"/>
      <c r="V10" s="85" t="s">
        <v>67</v>
      </c>
      <c r="W10" s="85"/>
      <c r="X10" s="85"/>
      <c r="Y10" s="85" t="s">
        <v>68</v>
      </c>
      <c r="Z10" s="85"/>
      <c r="AA10" s="85"/>
      <c r="AB10" s="85"/>
      <c r="AC10" s="86" t="s">
        <v>69</v>
      </c>
      <c r="AD10" s="87"/>
      <c r="AE10" s="87"/>
      <c r="AF10" s="88"/>
      <c r="AG10" s="86" t="s">
        <v>70</v>
      </c>
      <c r="AH10" s="87"/>
      <c r="AI10" s="87"/>
      <c r="AJ10" s="88"/>
      <c r="AK10" s="86" t="s">
        <v>71</v>
      </c>
      <c r="AL10" s="87"/>
      <c r="AM10" s="87"/>
      <c r="AN10" s="88"/>
      <c r="AO10" s="86" t="s">
        <v>72</v>
      </c>
      <c r="AP10" s="87"/>
      <c r="AQ10" s="88"/>
      <c r="AR10" s="79"/>
      <c r="AS10" s="79"/>
      <c r="AT10" s="80"/>
    </row>
    <row r="11" s="89" customFormat="1" ht="11.25" customHeight="1">
      <c r="A11" s="90"/>
      <c r="B11" s="91"/>
      <c r="C11" s="92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35</v>
      </c>
      <c r="AN11" s="93">
        <v>36</v>
      </c>
      <c r="AO11" s="93">
        <v>37</v>
      </c>
      <c r="AP11" s="93">
        <v>38</v>
      </c>
      <c r="AQ11" s="93">
        <v>39</v>
      </c>
      <c r="AR11" s="79"/>
      <c r="AS11" s="79"/>
      <c r="AT11" s="80"/>
    </row>
    <row r="12" ht="12.75" customHeight="1">
      <c r="A12" s="94" t="s">
        <v>74</v>
      </c>
      <c r="B12" s="83" t="s">
        <v>75</v>
      </c>
      <c r="C12" s="88" t="s">
        <v>86</v>
      </c>
      <c r="D12" s="112"/>
      <c r="E12" s="100"/>
      <c r="F12" s="48"/>
      <c r="G12" s="48"/>
      <c r="H12" s="48"/>
      <c r="I12" s="48"/>
      <c r="J12" s="48"/>
      <c r="K12" s="48"/>
      <c r="L12" s="116">
        <v>45950</v>
      </c>
      <c r="M12" s="48"/>
      <c r="N12" s="48"/>
      <c r="O12" s="48"/>
      <c r="P12" s="48"/>
      <c r="Q12" s="48"/>
      <c r="R12" s="100"/>
      <c r="S12" s="100"/>
      <c r="T12" s="100"/>
      <c r="U12" s="117">
        <v>46015</v>
      </c>
      <c r="V12" s="100"/>
      <c r="W12" s="117">
        <v>46043</v>
      </c>
      <c r="X12" s="100"/>
      <c r="Y12" s="118">
        <v>46055</v>
      </c>
      <c r="Z12" s="119"/>
      <c r="AA12" s="118">
        <v>46070</v>
      </c>
      <c r="AB12" s="119"/>
      <c r="AC12" s="118">
        <v>46086</v>
      </c>
      <c r="AD12" s="119"/>
      <c r="AE12" s="118">
        <v>46098</v>
      </c>
      <c r="AF12" s="119"/>
      <c r="AG12" s="119"/>
      <c r="AH12" s="119"/>
      <c r="AJ12" s="119"/>
      <c r="AK12" s="119"/>
      <c r="AL12" s="119"/>
      <c r="AM12" s="118">
        <v>46162</v>
      </c>
      <c r="AN12" s="120"/>
      <c r="AO12" s="120"/>
      <c r="AP12" s="120"/>
      <c r="AQ12" s="120"/>
      <c r="AR12" s="101">
        <f t="shared" ref="AR12:AR29" si="2">COUNTA(E12:AQ12)</f>
        <v>8</v>
      </c>
      <c r="AS12" s="48">
        <f t="shared" ref="AS12:AS13" si="3">34*5</f>
        <v>170</v>
      </c>
      <c r="AT12" s="102">
        <f t="shared" ref="AT12:AT29" si="4">AR12/AS12</f>
        <v>0.047058823529411764</v>
      </c>
    </row>
    <row r="13">
      <c r="A13" s="103"/>
      <c r="B13" s="104"/>
      <c r="C13" s="88" t="s">
        <v>87</v>
      </c>
      <c r="D13" s="112"/>
      <c r="E13" s="100"/>
      <c r="F13" s="48"/>
      <c r="G13" s="48"/>
      <c r="H13" s="48"/>
      <c r="I13" s="48"/>
      <c r="J13" s="48"/>
      <c r="K13" s="48"/>
      <c r="L13" s="116">
        <v>45950</v>
      </c>
      <c r="M13" s="48"/>
      <c r="N13" s="48"/>
      <c r="O13" s="48"/>
      <c r="P13" s="48"/>
      <c r="Q13" s="48"/>
      <c r="R13" s="107"/>
      <c r="S13" s="100"/>
      <c r="T13" s="100"/>
      <c r="U13" s="117">
        <v>46015</v>
      </c>
      <c r="V13" s="100"/>
      <c r="W13" s="117">
        <v>46043</v>
      </c>
      <c r="X13" s="100"/>
      <c r="Y13" s="119"/>
      <c r="Z13" s="119"/>
      <c r="AA13" s="118">
        <v>46070</v>
      </c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8">
        <v>46161</v>
      </c>
      <c r="AN13" s="120"/>
      <c r="AO13" s="120"/>
      <c r="AP13" s="120"/>
      <c r="AQ13" s="120"/>
      <c r="AR13" s="101">
        <f t="shared" si="2"/>
        <v>5</v>
      </c>
      <c r="AS13" s="48">
        <f t="shared" si="3"/>
        <v>170</v>
      </c>
      <c r="AT13" s="102">
        <f t="shared" si="4"/>
        <v>0.029411764705882353</v>
      </c>
    </row>
    <row r="14">
      <c r="A14" s="103"/>
      <c r="B14" s="83" t="s">
        <v>78</v>
      </c>
      <c r="C14" s="88" t="s">
        <v>86</v>
      </c>
      <c r="D14" s="112"/>
      <c r="E14" s="100"/>
      <c r="F14" s="121">
        <v>45909</v>
      </c>
      <c r="G14" s="48"/>
      <c r="H14" s="48"/>
      <c r="I14" s="48"/>
      <c r="J14" s="48"/>
      <c r="K14" s="48"/>
      <c r="L14" s="116">
        <v>45951</v>
      </c>
      <c r="M14" s="48"/>
      <c r="N14" s="48"/>
      <c r="O14" s="48"/>
      <c r="P14" s="48"/>
      <c r="Q14" s="116">
        <v>45986</v>
      </c>
      <c r="R14" s="100"/>
      <c r="S14" s="107"/>
      <c r="T14" s="107"/>
      <c r="U14" s="121">
        <v>46016</v>
      </c>
      <c r="V14" s="100"/>
      <c r="W14" s="107"/>
      <c r="X14" s="107"/>
      <c r="Y14" s="119"/>
      <c r="Z14" s="122">
        <v>46063</v>
      </c>
      <c r="AA14" s="123"/>
      <c r="AB14" s="123"/>
      <c r="AC14" s="119"/>
      <c r="AD14" s="122">
        <v>46091</v>
      </c>
      <c r="AE14" s="123"/>
      <c r="AF14" s="119"/>
      <c r="AG14" s="119"/>
      <c r="AH14" s="122">
        <v>46127</v>
      </c>
      <c r="AI14" s="123"/>
      <c r="AJ14" s="123"/>
      <c r="AK14" s="119"/>
      <c r="AL14" s="123"/>
      <c r="AM14" s="122">
        <v>46162</v>
      </c>
      <c r="AN14" s="120"/>
      <c r="AO14" s="120"/>
      <c r="AP14" s="120"/>
      <c r="AQ14" s="120"/>
      <c r="AR14" s="101">
        <f t="shared" si="2"/>
        <v>8</v>
      </c>
      <c r="AS14" s="48">
        <f t="shared" ref="AS14:AS17" si="5">34*4</f>
        <v>136</v>
      </c>
      <c r="AT14" s="102">
        <f t="shared" si="4"/>
        <v>0.058823529411764705</v>
      </c>
    </row>
    <row r="15">
      <c r="A15" s="103"/>
      <c r="B15" s="104"/>
      <c r="C15" s="88" t="s">
        <v>87</v>
      </c>
      <c r="D15" s="112"/>
      <c r="E15" s="100"/>
      <c r="F15" s="121">
        <v>45909</v>
      </c>
      <c r="G15" s="107"/>
      <c r="H15" s="48"/>
      <c r="I15" s="107"/>
      <c r="J15" s="107"/>
      <c r="K15" s="107"/>
      <c r="L15" s="121">
        <v>45951</v>
      </c>
      <c r="M15" s="100"/>
      <c r="N15" s="124"/>
      <c r="O15" s="107"/>
      <c r="P15" s="107"/>
      <c r="Q15" s="121">
        <v>45986</v>
      </c>
      <c r="R15" s="100"/>
      <c r="S15" s="107"/>
      <c r="T15" s="107"/>
      <c r="U15" s="121">
        <v>46016</v>
      </c>
      <c r="V15" s="100"/>
      <c r="W15" s="107"/>
      <c r="X15" s="107"/>
      <c r="Y15" s="119"/>
      <c r="Z15" s="122">
        <v>46064</v>
      </c>
      <c r="AA15" s="123"/>
      <c r="AB15" s="123"/>
      <c r="AC15" s="120"/>
      <c r="AD15" s="125">
        <v>46092</v>
      </c>
      <c r="AE15" s="120"/>
      <c r="AF15" s="119"/>
      <c r="AG15" s="119"/>
      <c r="AH15" s="122">
        <v>46128</v>
      </c>
      <c r="AI15" s="123"/>
      <c r="AJ15" s="123"/>
      <c r="AK15" s="119"/>
      <c r="AL15" s="123"/>
      <c r="AM15" s="122">
        <v>46160</v>
      </c>
      <c r="AN15" s="120"/>
      <c r="AO15" s="120"/>
      <c r="AP15" s="120"/>
      <c r="AQ15" s="120"/>
      <c r="AR15" s="101">
        <f t="shared" si="2"/>
        <v>8</v>
      </c>
      <c r="AS15" s="48">
        <f t="shared" si="5"/>
        <v>136</v>
      </c>
      <c r="AT15" s="102">
        <f t="shared" si="4"/>
        <v>0.058823529411764705</v>
      </c>
    </row>
    <row r="16">
      <c r="A16" s="103"/>
      <c r="B16" s="83" t="s">
        <v>79</v>
      </c>
      <c r="C16" s="88" t="s">
        <v>86</v>
      </c>
      <c r="D16" s="112"/>
      <c r="E16" s="100"/>
      <c r="F16" s="100"/>
      <c r="G16" s="100"/>
      <c r="H16" s="107"/>
      <c r="I16" s="8"/>
      <c r="J16" s="100"/>
      <c r="K16" s="100"/>
      <c r="L16" s="100"/>
      <c r="M16" s="100"/>
      <c r="N16" s="100"/>
      <c r="O16" s="100"/>
      <c r="P16" s="100"/>
      <c r="Q16" s="100"/>
      <c r="R16" s="100"/>
      <c r="S16" s="107"/>
      <c r="T16" s="107"/>
      <c r="U16" s="107"/>
      <c r="V16" s="100"/>
      <c r="W16" s="107"/>
      <c r="X16" s="107"/>
      <c r="Y16" s="119"/>
      <c r="Z16" s="123"/>
      <c r="AA16" s="123"/>
      <c r="AB16" s="123"/>
      <c r="AC16" s="123"/>
      <c r="AD16" s="123"/>
      <c r="AE16" s="119"/>
      <c r="AF16" s="119"/>
      <c r="AG16" s="119"/>
      <c r="AH16" s="119"/>
      <c r="AI16" s="120"/>
      <c r="AJ16" s="120"/>
      <c r="AK16" s="120"/>
      <c r="AL16" s="123"/>
      <c r="AM16" s="123"/>
      <c r="AN16" s="125">
        <v>46168</v>
      </c>
      <c r="AO16" s="120"/>
      <c r="AP16" s="120"/>
      <c r="AQ16" s="120"/>
      <c r="AR16" s="101">
        <f t="shared" si="2"/>
        <v>1</v>
      </c>
      <c r="AS16" s="48">
        <f t="shared" si="5"/>
        <v>136</v>
      </c>
      <c r="AT16" s="102">
        <f t="shared" si="4"/>
        <v>0.0073529411764705881</v>
      </c>
    </row>
    <row r="17">
      <c r="A17" s="103"/>
      <c r="B17" s="104"/>
      <c r="C17" s="88" t="s">
        <v>87</v>
      </c>
      <c r="D17" s="112"/>
      <c r="E17" s="100"/>
      <c r="F17" s="107"/>
      <c r="G17" s="107"/>
      <c r="H17" s="8"/>
      <c r="I17" s="100"/>
      <c r="J17" s="107"/>
      <c r="K17" s="107"/>
      <c r="L17" s="107"/>
      <c r="M17" s="100"/>
      <c r="N17" s="107"/>
      <c r="O17" s="107"/>
      <c r="P17" s="107"/>
      <c r="Q17" s="107"/>
      <c r="R17" s="100"/>
      <c r="S17" s="107"/>
      <c r="T17" s="107"/>
      <c r="U17" s="107"/>
      <c r="V17" s="100"/>
      <c r="W17" s="107"/>
      <c r="X17" s="107"/>
      <c r="Y17" s="119"/>
      <c r="Z17" s="123"/>
      <c r="AA17" s="123"/>
      <c r="AB17" s="123"/>
      <c r="AC17" s="123"/>
      <c r="AD17" s="123"/>
      <c r="AE17" s="119"/>
      <c r="AF17" s="119"/>
      <c r="AG17" s="119"/>
      <c r="AH17" s="119"/>
      <c r="AI17" s="120"/>
      <c r="AJ17" s="120"/>
      <c r="AK17" s="120"/>
      <c r="AL17" s="123"/>
      <c r="AM17" s="123"/>
      <c r="AN17" s="125">
        <v>46168</v>
      </c>
      <c r="AO17" s="120"/>
      <c r="AP17" s="120"/>
      <c r="AQ17" s="120"/>
      <c r="AR17" s="101">
        <f t="shared" si="2"/>
        <v>1</v>
      </c>
      <c r="AS17" s="48">
        <f t="shared" si="5"/>
        <v>136</v>
      </c>
      <c r="AT17" s="102">
        <f t="shared" si="4"/>
        <v>0.0073529411764705881</v>
      </c>
    </row>
    <row r="18">
      <c r="A18" s="103"/>
      <c r="B18" s="83" t="s">
        <v>80</v>
      </c>
      <c r="C18" s="88" t="s">
        <v>86</v>
      </c>
      <c r="D18" s="112"/>
      <c r="E18" s="100"/>
      <c r="F18" s="107"/>
      <c r="G18" s="107"/>
      <c r="H18" s="107"/>
      <c r="I18" s="100"/>
      <c r="J18" s="107"/>
      <c r="K18" s="107"/>
      <c r="L18" s="107"/>
      <c r="M18" s="100"/>
      <c r="N18" s="107"/>
      <c r="O18" s="107"/>
      <c r="P18" s="107"/>
      <c r="Q18" s="107"/>
      <c r="R18" s="107"/>
      <c r="S18" s="107"/>
      <c r="T18" s="107"/>
      <c r="U18" s="107"/>
      <c r="V18" s="100"/>
      <c r="W18" s="107"/>
      <c r="X18" s="107"/>
      <c r="Y18" s="119"/>
      <c r="Z18" s="123"/>
      <c r="AA18" s="123"/>
      <c r="AB18" s="123"/>
      <c r="AC18" s="123"/>
      <c r="AD18" s="123"/>
      <c r="AE18" s="123"/>
      <c r="AF18" s="119"/>
      <c r="AG18" s="119"/>
      <c r="AH18" s="120"/>
      <c r="AI18" s="120"/>
      <c r="AJ18" s="120"/>
      <c r="AK18" s="120"/>
      <c r="AL18" s="123"/>
      <c r="AM18" s="122">
        <v>46161</v>
      </c>
      <c r="AN18" s="120"/>
      <c r="AO18" s="120"/>
      <c r="AP18" s="120"/>
      <c r="AQ18" s="120"/>
      <c r="AR18" s="101">
        <f t="shared" si="2"/>
        <v>1</v>
      </c>
      <c r="AS18" s="48">
        <f t="shared" ref="AS18:AS21" si="6">34*2</f>
        <v>68</v>
      </c>
      <c r="AT18" s="102">
        <f t="shared" si="4"/>
        <v>0.014705882352941176</v>
      </c>
    </row>
    <row r="19" ht="12.75" customHeight="1">
      <c r="A19" s="103"/>
      <c r="B19" s="104"/>
      <c r="C19" s="88" t="s">
        <v>87</v>
      </c>
      <c r="D19" s="112"/>
      <c r="E19" s="100"/>
      <c r="F19" s="107"/>
      <c r="G19" s="107"/>
      <c r="H19" s="107"/>
      <c r="I19" s="100"/>
      <c r="J19" s="107"/>
      <c r="K19" s="107"/>
      <c r="L19" s="107"/>
      <c r="M19" s="100"/>
      <c r="N19" s="107"/>
      <c r="O19" s="107"/>
      <c r="P19" s="107"/>
      <c r="Q19" s="107"/>
      <c r="R19" s="100"/>
      <c r="S19" s="107"/>
      <c r="T19" s="107"/>
      <c r="U19" s="107"/>
      <c r="V19" s="100"/>
      <c r="W19" s="107"/>
      <c r="X19" s="107"/>
      <c r="Y19" s="119"/>
      <c r="Z19" s="123"/>
      <c r="AA19" s="123"/>
      <c r="AB19" s="123"/>
      <c r="AC19" s="119"/>
      <c r="AD19" s="123"/>
      <c r="AE19" s="120"/>
      <c r="AF19" s="119"/>
      <c r="AG19" s="119"/>
      <c r="AH19" s="123"/>
      <c r="AI19" s="123"/>
      <c r="AJ19" s="120"/>
      <c r="AK19" s="119"/>
      <c r="AL19" s="123"/>
      <c r="AM19" s="122">
        <v>46161</v>
      </c>
      <c r="AN19" s="120"/>
      <c r="AO19" s="120"/>
      <c r="AP19" s="120"/>
      <c r="AQ19" s="120"/>
      <c r="AR19" s="101">
        <f t="shared" si="2"/>
        <v>1</v>
      </c>
      <c r="AS19" s="48">
        <f t="shared" si="6"/>
        <v>68</v>
      </c>
      <c r="AT19" s="102">
        <f t="shared" si="4"/>
        <v>0.014705882352941176</v>
      </c>
    </row>
    <row r="20" ht="12.75" customHeight="1">
      <c r="A20" s="103"/>
      <c r="B20" s="126" t="s">
        <v>88</v>
      </c>
      <c r="C20" s="88" t="s">
        <v>86</v>
      </c>
      <c r="D20" s="112"/>
      <c r="E20" s="100"/>
      <c r="F20" s="107"/>
      <c r="G20" s="107"/>
      <c r="H20" s="107"/>
      <c r="I20" s="100"/>
      <c r="J20" s="107"/>
      <c r="K20" s="107"/>
      <c r="L20" s="107"/>
      <c r="M20" s="100"/>
      <c r="N20" s="107"/>
      <c r="O20" s="107"/>
      <c r="P20" s="107"/>
      <c r="Q20" s="107"/>
      <c r="R20" s="100"/>
      <c r="S20" s="121">
        <v>46002</v>
      </c>
      <c r="T20" s="107"/>
      <c r="U20" s="107"/>
      <c r="V20" s="100"/>
      <c r="W20" s="107"/>
      <c r="X20" s="107"/>
      <c r="Y20" s="119"/>
      <c r="Z20" s="123"/>
      <c r="AA20" s="122">
        <v>46072</v>
      </c>
      <c r="AB20" s="123"/>
      <c r="AC20" s="119"/>
      <c r="AD20" s="123"/>
      <c r="AE20" s="120"/>
      <c r="AF20" s="119"/>
      <c r="AG20" s="118">
        <v>46121</v>
      </c>
      <c r="AH20" s="123"/>
      <c r="AI20" s="123"/>
      <c r="AJ20" s="120"/>
      <c r="AK20" s="119"/>
      <c r="AL20" s="123"/>
      <c r="AM20" s="123"/>
      <c r="AN20" s="125">
        <v>46168</v>
      </c>
      <c r="AO20" s="120"/>
      <c r="AP20" s="120"/>
      <c r="AQ20" s="120"/>
      <c r="AR20" s="101">
        <f t="shared" si="2"/>
        <v>4</v>
      </c>
      <c r="AS20" s="48">
        <f t="shared" si="6"/>
        <v>68</v>
      </c>
      <c r="AT20" s="102">
        <f t="shared" si="4"/>
        <v>0.058823529411764705</v>
      </c>
    </row>
    <row r="21" ht="12.75" customHeight="1">
      <c r="A21" s="103"/>
      <c r="B21" s="127"/>
      <c r="C21" s="88" t="s">
        <v>87</v>
      </c>
      <c r="D21" s="112"/>
      <c r="E21" s="100"/>
      <c r="F21" s="107"/>
      <c r="G21" s="107"/>
      <c r="H21" s="107"/>
      <c r="I21" s="100"/>
      <c r="J21" s="107"/>
      <c r="K21" s="107"/>
      <c r="L21" s="107"/>
      <c r="M21" s="100"/>
      <c r="N21" s="107"/>
      <c r="O21" s="107"/>
      <c r="P21" s="107"/>
      <c r="Q21" s="107"/>
      <c r="R21" s="100"/>
      <c r="S21" s="121">
        <v>46002</v>
      </c>
      <c r="T21" s="107"/>
      <c r="U21" s="107"/>
      <c r="V21" s="100"/>
      <c r="W21" s="107"/>
      <c r="X21" s="107"/>
      <c r="Y21" s="119"/>
      <c r="Z21" s="123"/>
      <c r="AA21" s="122">
        <v>46072</v>
      </c>
      <c r="AB21" s="123"/>
      <c r="AC21" s="119"/>
      <c r="AD21" s="123"/>
      <c r="AE21" s="120"/>
      <c r="AF21" s="119"/>
      <c r="AG21" s="118">
        <v>46121</v>
      </c>
      <c r="AH21" s="123"/>
      <c r="AI21" s="123"/>
      <c r="AJ21" s="120"/>
      <c r="AK21" s="119"/>
      <c r="AL21" s="123"/>
      <c r="AM21" s="123"/>
      <c r="AN21" s="125">
        <v>46168</v>
      </c>
      <c r="AO21" s="120"/>
      <c r="AP21" s="120"/>
      <c r="AQ21" s="120"/>
      <c r="AR21" s="101">
        <f t="shared" si="2"/>
        <v>4</v>
      </c>
      <c r="AS21" s="48">
        <f t="shared" si="6"/>
        <v>68</v>
      </c>
      <c r="AT21" s="102">
        <f t="shared" si="4"/>
        <v>0.058823529411764705</v>
      </c>
    </row>
    <row r="22" ht="12.75" customHeight="1">
      <c r="A22" s="103"/>
      <c r="B22" s="83" t="s">
        <v>81</v>
      </c>
      <c r="C22" s="88" t="s">
        <v>86</v>
      </c>
      <c r="D22" s="112"/>
      <c r="E22" s="100"/>
      <c r="F22" s="107"/>
      <c r="G22" s="107"/>
      <c r="H22" s="107"/>
      <c r="I22" s="100"/>
      <c r="J22" s="107"/>
      <c r="K22" s="107"/>
      <c r="L22" s="107"/>
      <c r="M22" s="100"/>
      <c r="N22" s="107"/>
      <c r="O22" s="107"/>
      <c r="P22" s="107"/>
      <c r="Q22" s="107"/>
      <c r="R22" s="100"/>
      <c r="S22" s="107"/>
      <c r="T22" s="107"/>
      <c r="U22" s="107"/>
      <c r="V22" s="100"/>
      <c r="W22" s="107"/>
      <c r="X22" s="107"/>
      <c r="Y22" s="119"/>
      <c r="Z22" s="123"/>
      <c r="AA22" s="123"/>
      <c r="AB22" s="120"/>
      <c r="AC22" s="119"/>
      <c r="AD22" s="123"/>
      <c r="AE22" s="123"/>
      <c r="AF22" s="119"/>
      <c r="AG22" s="119"/>
      <c r="AH22" s="123"/>
      <c r="AI22" s="123"/>
      <c r="AJ22" s="123"/>
      <c r="AK22" s="120"/>
      <c r="AL22" s="123"/>
      <c r="AM22" s="123"/>
      <c r="AN22" s="120"/>
      <c r="AO22" s="120"/>
      <c r="AP22" s="120"/>
      <c r="AQ22" s="120"/>
      <c r="AR22" s="101">
        <f t="shared" si="2"/>
        <v>0</v>
      </c>
      <c r="AS22" s="48">
        <f t="shared" ref="AS22:AS27" si="7">34*1</f>
        <v>34</v>
      </c>
      <c r="AT22" s="102">
        <f t="shared" si="4"/>
        <v>0</v>
      </c>
    </row>
    <row r="23">
      <c r="A23" s="103"/>
      <c r="B23" s="104"/>
      <c r="C23" s="88" t="s">
        <v>87</v>
      </c>
      <c r="D23" s="100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0"/>
      <c r="AO23" s="120"/>
      <c r="AP23" s="120"/>
      <c r="AQ23" s="120"/>
      <c r="AR23" s="101">
        <f t="shared" si="2"/>
        <v>0</v>
      </c>
      <c r="AS23" s="48">
        <f t="shared" si="7"/>
        <v>34</v>
      </c>
      <c r="AT23" s="102">
        <f t="shared" si="4"/>
        <v>0</v>
      </c>
    </row>
    <row r="24" s="67" customFormat="1" ht="16.5" customHeight="1">
      <c r="A24" s="103"/>
      <c r="B24" s="83" t="s">
        <v>82</v>
      </c>
      <c r="C24" s="88" t="s">
        <v>86</v>
      </c>
      <c r="D24" s="128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01">
        <f t="shared" si="2"/>
        <v>0</v>
      </c>
      <c r="AS24" s="48">
        <f t="shared" si="7"/>
        <v>34</v>
      </c>
      <c r="AT24" s="102">
        <f t="shared" si="4"/>
        <v>0</v>
      </c>
    </row>
    <row r="25" s="89" customFormat="1" ht="11.25" customHeight="1">
      <c r="A25" s="103"/>
      <c r="B25" s="104"/>
      <c r="C25" s="88" t="s">
        <v>87</v>
      </c>
      <c r="D25" s="128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01">
        <f t="shared" si="2"/>
        <v>0</v>
      </c>
      <c r="AS25" s="48">
        <f t="shared" si="7"/>
        <v>34</v>
      </c>
      <c r="AT25" s="102">
        <f t="shared" si="4"/>
        <v>0</v>
      </c>
    </row>
    <row r="26">
      <c r="A26" s="103"/>
      <c r="B26" s="83" t="s">
        <v>83</v>
      </c>
      <c r="C26" s="88" t="s">
        <v>86</v>
      </c>
      <c r="D26" s="112"/>
      <c r="E26" s="100"/>
      <c r="F26" s="100"/>
      <c r="G26" s="100"/>
      <c r="H26" s="107"/>
      <c r="I26" s="8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20"/>
      <c r="AO26" s="120"/>
      <c r="AP26" s="120"/>
      <c r="AQ26" s="120"/>
      <c r="AR26" s="101">
        <f t="shared" si="2"/>
        <v>0</v>
      </c>
      <c r="AS26" s="48">
        <f t="shared" si="7"/>
        <v>34</v>
      </c>
      <c r="AT26" s="102">
        <f t="shared" si="4"/>
        <v>0</v>
      </c>
    </row>
    <row r="27">
      <c r="A27" s="103"/>
      <c r="B27" s="104"/>
      <c r="C27" s="88" t="s">
        <v>87</v>
      </c>
      <c r="D27" s="112"/>
      <c r="E27" s="100"/>
      <c r="F27" s="107"/>
      <c r="G27" s="107"/>
      <c r="H27" s="8"/>
      <c r="I27" s="100"/>
      <c r="J27" s="107"/>
      <c r="K27" s="107"/>
      <c r="L27" s="107"/>
      <c r="M27" s="100"/>
      <c r="N27" s="107"/>
      <c r="O27" s="107"/>
      <c r="P27" s="107"/>
      <c r="Q27" s="107"/>
      <c r="R27" s="100"/>
      <c r="S27" s="107"/>
      <c r="T27" s="107"/>
      <c r="U27" s="107"/>
      <c r="V27" s="100"/>
      <c r="W27" s="107"/>
      <c r="X27" s="107"/>
      <c r="Y27" s="119"/>
      <c r="Z27" s="123"/>
      <c r="AA27" s="123"/>
      <c r="AB27" s="123"/>
      <c r="AC27" s="119"/>
      <c r="AD27" s="123"/>
      <c r="AE27" s="123"/>
      <c r="AF27" s="119"/>
      <c r="AG27" s="119"/>
      <c r="AH27" s="123"/>
      <c r="AI27" s="123"/>
      <c r="AJ27" s="123"/>
      <c r="AK27" s="119"/>
      <c r="AL27" s="123"/>
      <c r="AM27" s="123"/>
      <c r="AN27" s="120"/>
      <c r="AO27" s="120"/>
      <c r="AP27" s="120"/>
      <c r="AQ27" s="120"/>
      <c r="AR27" s="101">
        <f t="shared" si="2"/>
        <v>0</v>
      </c>
      <c r="AS27" s="48">
        <f t="shared" si="7"/>
        <v>34</v>
      </c>
      <c r="AT27" s="102">
        <f t="shared" si="4"/>
        <v>0</v>
      </c>
    </row>
    <row r="28">
      <c r="A28" s="103"/>
      <c r="B28" s="85" t="s">
        <v>84</v>
      </c>
      <c r="C28" s="88" t="s">
        <v>86</v>
      </c>
      <c r="D28" s="112"/>
      <c r="E28" s="100"/>
      <c r="F28" s="107"/>
      <c r="G28" s="107"/>
      <c r="H28" s="8"/>
      <c r="I28" s="107"/>
      <c r="J28" s="107"/>
      <c r="K28" s="107"/>
      <c r="L28" s="107"/>
      <c r="M28" s="100"/>
      <c r="N28" s="107"/>
      <c r="O28" s="107"/>
      <c r="P28" s="107"/>
      <c r="Q28" s="107"/>
      <c r="R28" s="100"/>
      <c r="S28" s="107"/>
      <c r="T28" s="107"/>
      <c r="U28" s="107"/>
      <c r="V28" s="100"/>
      <c r="W28" s="107"/>
      <c r="X28" s="107"/>
      <c r="Y28" s="119"/>
      <c r="Z28" s="123"/>
      <c r="AA28" s="123"/>
      <c r="AB28" s="123"/>
      <c r="AC28" s="120"/>
      <c r="AD28" s="120"/>
      <c r="AE28" s="120"/>
      <c r="AF28" s="119"/>
      <c r="AG28" s="119"/>
      <c r="AH28" s="123"/>
      <c r="AI28" s="123"/>
      <c r="AJ28" s="123"/>
      <c r="AK28" s="119"/>
      <c r="AL28" s="123"/>
      <c r="AM28" s="123"/>
      <c r="AN28" s="120"/>
      <c r="AO28" s="120"/>
      <c r="AP28" s="120"/>
      <c r="AQ28" s="120"/>
      <c r="AR28" s="101">
        <f t="shared" si="2"/>
        <v>0</v>
      </c>
      <c r="AS28" s="48">
        <f t="shared" ref="AS28:AS29" si="8">34*2</f>
        <v>68</v>
      </c>
      <c r="AT28" s="102">
        <f t="shared" si="4"/>
        <v>0</v>
      </c>
    </row>
    <row r="29" ht="12.75" customHeight="1">
      <c r="A29" s="103"/>
      <c r="B29" s="85"/>
      <c r="C29" s="88" t="s">
        <v>87</v>
      </c>
      <c r="D29" s="112"/>
      <c r="E29" s="100"/>
      <c r="F29" s="107"/>
      <c r="G29" s="107"/>
      <c r="H29" s="107"/>
      <c r="I29" s="100"/>
      <c r="J29" s="107"/>
      <c r="K29" s="107"/>
      <c r="L29" s="107"/>
      <c r="M29" s="100"/>
      <c r="N29" s="107"/>
      <c r="O29" s="107"/>
      <c r="P29" s="107"/>
      <c r="Q29" s="107"/>
      <c r="R29" s="100"/>
      <c r="S29" s="107"/>
      <c r="T29" s="107"/>
      <c r="U29" s="107"/>
      <c r="V29" s="100"/>
      <c r="W29" s="107"/>
      <c r="X29" s="107"/>
      <c r="Y29" s="119"/>
      <c r="Z29" s="123"/>
      <c r="AA29" s="123"/>
      <c r="AB29" s="123"/>
      <c r="AC29" s="123"/>
      <c r="AD29" s="123"/>
      <c r="AE29" s="119"/>
      <c r="AF29" s="119"/>
      <c r="AG29" s="119"/>
      <c r="AH29" s="119"/>
      <c r="AI29" s="120"/>
      <c r="AJ29" s="120"/>
      <c r="AK29" s="120"/>
      <c r="AL29" s="123"/>
      <c r="AM29" s="123"/>
      <c r="AN29" s="120"/>
      <c r="AO29" s="120"/>
      <c r="AP29" s="120"/>
      <c r="AQ29" s="120"/>
      <c r="AR29" s="101">
        <f t="shared" si="2"/>
        <v>0</v>
      </c>
      <c r="AS29" s="48">
        <f t="shared" si="8"/>
        <v>68</v>
      </c>
      <c r="AT29" s="102">
        <f t="shared" si="4"/>
        <v>0</v>
      </c>
    </row>
    <row r="30" s="8" customFormat="1" ht="27" customHeight="1">
      <c r="A30" s="113"/>
      <c r="B30" s="114"/>
      <c r="C30" s="114"/>
      <c r="D30" s="114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3"/>
      <c r="AO30" s="113"/>
      <c r="AP30" s="113"/>
      <c r="AQ30" s="113"/>
      <c r="AR30" s="113"/>
      <c r="AS30" s="113"/>
      <c r="AT30" s="113"/>
    </row>
  </sheetData>
  <mergeCells count="39">
    <mergeCell ref="G3:X3"/>
    <mergeCell ref="Y3:AC3"/>
    <mergeCell ref="AD3:AN5"/>
    <mergeCell ref="AO3:AP5"/>
    <mergeCell ref="B4:C4"/>
    <mergeCell ref="Y4:AC5"/>
    <mergeCell ref="AQ4:AR4"/>
    <mergeCell ref="G5:X7"/>
    <mergeCell ref="AQ5:AR5"/>
    <mergeCell ref="Y6:AC6"/>
    <mergeCell ref="A7:B7"/>
    <mergeCell ref="C7:D7"/>
    <mergeCell ref="A9:D9"/>
    <mergeCell ref="E9:AQ9"/>
    <mergeCell ref="AR9:AR11"/>
    <mergeCell ref="AS9:AS11"/>
    <mergeCell ref="AT9:AT11"/>
    <mergeCell ref="A10:B11"/>
    <mergeCell ref="C10:C11"/>
    <mergeCell ref="E10:H10"/>
    <mergeCell ref="I10:L10"/>
    <mergeCell ref="M10:P10"/>
    <mergeCell ref="Q10:U10"/>
    <mergeCell ref="V10:X10"/>
    <mergeCell ref="Y10:AB10"/>
    <mergeCell ref="AC10:AF10"/>
    <mergeCell ref="AG10:AJ10"/>
    <mergeCell ref="AK10:AN10"/>
    <mergeCell ref="AO10:AQ10"/>
    <mergeCell ref="A12:A2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rintOptions headings="0" gridLines="0"/>
  <pageMargins left="0.25" right="0.25" top="0.51000000000000012" bottom="0.75" header="0.29999999999999999" footer="0.29999999999999999"/>
  <pageSetup paperSize="9" scale="39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" zoomScale="70" workbookViewId="0">
      <selection activeCell="AQ27" activeCellId="0" sqref="AQ27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5"/>
    <col customWidth="1" min="5" max="5" style="8" width="9.44140625"/>
    <col customWidth="1" min="6" max="6" style="8" width="10.6640625"/>
    <col customWidth="1" min="7" max="7" style="8" width="3.33203125"/>
    <col customWidth="1" min="8" max="8" style="8" width="4.33203125"/>
    <col customWidth="1" min="9" max="9" style="8" width="6.88671875"/>
    <col customWidth="1" min="10" max="10" style="8" width="4.33203125"/>
    <col customWidth="1" min="11" max="11" style="8" width="10.5546875"/>
    <col customWidth="1" min="12" max="12" style="8" width="6.21875"/>
    <col customWidth="1" min="13" max="15" style="8" width="4.33203125"/>
    <col customWidth="1" min="16" max="16" style="8" width="6.33203125"/>
    <col customWidth="1" min="17" max="19" style="8" width="4.33203125"/>
    <col customWidth="1" min="20" max="20" style="8" width="12.5546875"/>
    <col customWidth="1" min="21" max="21" style="8" width="5.88671875"/>
    <col customWidth="1" min="22" max="22" style="8" width="7.5546875"/>
    <col customWidth="1" min="23" max="23" style="8" width="4.33203125"/>
    <col customWidth="1" min="24" max="24" style="8" width="8"/>
    <col customWidth="1" min="25" max="25" style="8" width="5.44140625"/>
    <col customWidth="1" min="26" max="26" style="8" width="7.77734375"/>
    <col customWidth="1" min="27" max="27" style="8" width="6.44140625"/>
    <col customWidth="1" min="28" max="29" style="8" width="4.33203125"/>
    <col customWidth="1" min="30" max="30" style="8" width="6.6640625"/>
    <col customWidth="1" min="31" max="31" style="8" width="6.109375"/>
    <col customWidth="1" min="32" max="32" style="8" width="7.5546875"/>
    <col customWidth="1" min="33" max="33" style="8" width="4.33203125"/>
    <col customWidth="1" min="34" max="34" style="8" width="6.88671875"/>
    <col customWidth="1" min="35" max="35" style="8" width="6.5546875"/>
    <col customWidth="1" min="36" max="36" style="8" width="4.33203125"/>
    <col customWidth="1" min="37" max="37" style="8" width="6.109375"/>
    <col customWidth="1" min="38" max="38" style="8" width="5.44140625"/>
    <col customWidth="1" min="39" max="40" style="8" width="7.21875"/>
    <col customWidth="1" min="41" max="43" style="8" width="6.6640625"/>
    <col customWidth="1" min="44" max="45" style="8" width="4.33203125"/>
    <col customWidth="1" min="46" max="46" style="8" width="5.44140625"/>
    <col customWidth="1" min="47" max="47" style="8" width="6.6640625"/>
    <col customWidth="1" min="48" max="48" style="8" width="6"/>
    <col customWidth="1" min="49" max="49" style="8" width="7.44140625"/>
    <col customWidth="1" min="50" max="50" style="8" width="13"/>
    <col min="51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E1" s="12"/>
      <c r="AF1" s="12"/>
      <c r="AO1" s="12"/>
      <c r="AP1" s="12"/>
      <c r="AQ1" s="12"/>
      <c r="AR1" s="12"/>
      <c r="AS1" s="12"/>
      <c r="AT1" s="12"/>
      <c r="AU1" s="12"/>
      <c r="AV1" s="12"/>
      <c r="AW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8"/>
      <c r="AL2" s="8"/>
      <c r="AM2" s="8"/>
      <c r="AN2" s="8"/>
      <c r="AO2" s="19"/>
      <c r="AP2" s="19"/>
      <c r="AQ2" s="19"/>
      <c r="AR2" s="19"/>
      <c r="AS2" s="20"/>
      <c r="AT2" s="20"/>
      <c r="AU2" s="20"/>
      <c r="AV2" s="20"/>
      <c r="AW2" s="20"/>
      <c r="AX2" s="8"/>
      <c r="AY2" s="8"/>
      <c r="AZ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6" t="s">
        <v>34</v>
      </c>
      <c r="Z3" s="27"/>
      <c r="AA3" s="27"/>
      <c r="AB3" s="27"/>
      <c r="AC3" s="27"/>
      <c r="AD3" s="28"/>
      <c r="AE3" s="29" t="s">
        <v>35</v>
      </c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1"/>
      <c r="AR3" s="32" t="s">
        <v>36</v>
      </c>
      <c r="AS3" s="32"/>
      <c r="AT3" s="33" t="s">
        <v>37</v>
      </c>
      <c r="AU3" s="33"/>
      <c r="AV3" s="34"/>
      <c r="AW3" s="8"/>
      <c r="AX3" s="8"/>
      <c r="AY3" s="35"/>
      <c r="AZ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 t="s">
        <v>40</v>
      </c>
      <c r="Z4" s="40"/>
      <c r="AA4" s="40"/>
      <c r="AB4" s="40"/>
      <c r="AC4" s="40"/>
      <c r="AD4" s="41"/>
      <c r="AE4" s="42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4"/>
      <c r="AR4" s="32"/>
      <c r="AS4" s="32"/>
      <c r="AT4" s="45" t="s">
        <v>41</v>
      </c>
      <c r="AU4" s="45"/>
      <c r="AY4" s="35"/>
      <c r="AZ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45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50"/>
      <c r="AA5" s="50"/>
      <c r="AB5" s="50"/>
      <c r="AC5" s="50"/>
      <c r="AD5" s="51"/>
      <c r="AE5" s="52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4"/>
      <c r="AR5" s="32"/>
      <c r="AS5" s="32"/>
      <c r="AT5" s="55" t="s">
        <v>31</v>
      </c>
      <c r="AU5" s="56"/>
      <c r="AY5" s="35"/>
      <c r="AZ5" s="8"/>
    </row>
    <row r="6" ht="35.25" customHeight="1">
      <c r="A6" s="57" t="s">
        <v>47</v>
      </c>
      <c r="B6" s="58">
        <v>46041</v>
      </c>
      <c r="C6" s="47" t="s">
        <v>48</v>
      </c>
      <c r="D6" s="59">
        <v>46133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61" t="s">
        <v>49</v>
      </c>
      <c r="Z6" s="62"/>
      <c r="AA6" s="62"/>
      <c r="AB6" s="62"/>
      <c r="AC6" s="62"/>
      <c r="AD6" s="62"/>
      <c r="AE6" s="63" t="s">
        <v>50</v>
      </c>
      <c r="AF6" s="64"/>
      <c r="AG6" s="64"/>
      <c r="AH6" s="64"/>
      <c r="AI6" s="64"/>
      <c r="AJ6" s="19"/>
      <c r="AY6" s="8"/>
      <c r="AZ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AA7" s="67"/>
      <c r="AB7" s="8"/>
      <c r="AD7" s="67"/>
      <c r="AE7" s="68" t="s">
        <v>53</v>
      </c>
      <c r="AT7" s="69"/>
      <c r="AU7" s="69"/>
      <c r="AV7" s="69"/>
      <c r="AW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Y8" s="70"/>
      <c r="Z8" s="8"/>
      <c r="AA8" s="8"/>
      <c r="AB8" s="72"/>
      <c r="AC8" s="72"/>
      <c r="AD8" s="72"/>
      <c r="AE8" s="73" t="s">
        <v>54</v>
      </c>
      <c r="AF8" s="69"/>
      <c r="AG8" s="69"/>
      <c r="AH8" s="69"/>
      <c r="AI8" s="69"/>
      <c r="AJ8" s="69"/>
      <c r="AK8" s="69"/>
      <c r="AL8" s="69"/>
      <c r="AM8" s="19"/>
      <c r="AN8" s="19"/>
      <c r="AO8" s="74"/>
      <c r="AP8" s="74"/>
      <c r="AQ8" s="69"/>
      <c r="AR8" s="69"/>
      <c r="AS8" s="69"/>
      <c r="AT8" s="69"/>
      <c r="AU8" s="69"/>
      <c r="AV8" s="69"/>
      <c r="AW8" s="19"/>
    </row>
    <row r="9" s="8" customFormat="1" ht="114" customHeight="1">
      <c r="A9" s="130" t="s">
        <v>89</v>
      </c>
      <c r="B9" s="130"/>
      <c r="C9" s="130"/>
      <c r="D9" s="130"/>
      <c r="E9" s="76" t="s">
        <v>56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8"/>
      <c r="AU9" s="79" t="s">
        <v>57</v>
      </c>
      <c r="AV9" s="79" t="s">
        <v>58</v>
      </c>
      <c r="AW9" s="80" t="s">
        <v>59</v>
      </c>
    </row>
    <row r="10" s="67" customFormat="1" ht="13.199999999999999" customHeight="1">
      <c r="A10" s="81" t="s">
        <v>60</v>
      </c>
      <c r="B10" s="82"/>
      <c r="C10" s="83" t="s">
        <v>61</v>
      </c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6" t="s">
        <v>65</v>
      </c>
      <c r="N10" s="87"/>
      <c r="O10" s="87"/>
      <c r="P10" s="88"/>
      <c r="Q10" s="86" t="s">
        <v>66</v>
      </c>
      <c r="R10" s="87"/>
      <c r="S10" s="87"/>
      <c r="T10" s="87"/>
      <c r="U10" s="88"/>
      <c r="V10" s="85" t="s">
        <v>67</v>
      </c>
      <c r="W10" s="85"/>
      <c r="X10" s="85"/>
      <c r="Y10" s="85" t="s">
        <v>68</v>
      </c>
      <c r="Z10" s="85"/>
      <c r="AA10" s="85"/>
      <c r="AB10" s="85"/>
      <c r="AC10" s="85"/>
      <c r="AD10" s="86" t="s">
        <v>69</v>
      </c>
      <c r="AE10" s="87"/>
      <c r="AF10" s="87"/>
      <c r="AG10" s="88"/>
      <c r="AH10" s="86" t="s">
        <v>70</v>
      </c>
      <c r="AI10" s="87"/>
      <c r="AJ10" s="87"/>
      <c r="AK10" s="88"/>
      <c r="AL10" s="86" t="s">
        <v>71</v>
      </c>
      <c r="AM10" s="87"/>
      <c r="AN10" s="87"/>
      <c r="AO10" s="87"/>
      <c r="AP10" s="87"/>
      <c r="AQ10" s="88"/>
      <c r="AR10" s="86" t="s">
        <v>72</v>
      </c>
      <c r="AS10" s="87"/>
      <c r="AT10" s="88"/>
      <c r="AU10" s="79"/>
      <c r="AV10" s="79"/>
      <c r="AW10" s="80"/>
    </row>
    <row r="11" s="67" customFormat="1" ht="16.5" customHeight="1">
      <c r="A11" s="90"/>
      <c r="B11" s="91"/>
      <c r="C11" s="92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/>
      <c r="AA11" s="93">
        <v>22</v>
      </c>
      <c r="AB11" s="93">
        <v>23</v>
      </c>
      <c r="AC11" s="93">
        <v>24</v>
      </c>
      <c r="AD11" s="93">
        <v>25</v>
      </c>
      <c r="AE11" s="93">
        <v>26</v>
      </c>
      <c r="AF11" s="93">
        <v>27</v>
      </c>
      <c r="AG11" s="93">
        <v>28</v>
      </c>
      <c r="AH11" s="93">
        <v>29</v>
      </c>
      <c r="AI11" s="93">
        <v>30</v>
      </c>
      <c r="AJ11" s="93">
        <v>31</v>
      </c>
      <c r="AK11" s="93">
        <v>32</v>
      </c>
      <c r="AL11" s="93">
        <v>33</v>
      </c>
      <c r="AM11" s="93">
        <v>34</v>
      </c>
      <c r="AN11" s="93">
        <v>35</v>
      </c>
      <c r="AO11" s="93">
        <v>35</v>
      </c>
      <c r="AP11" s="93">
        <v>35</v>
      </c>
      <c r="AQ11" s="93">
        <v>36</v>
      </c>
      <c r="AR11" s="93">
        <v>37</v>
      </c>
      <c r="AS11" s="93">
        <v>38</v>
      </c>
      <c r="AT11" s="93">
        <v>39</v>
      </c>
      <c r="AU11" s="79"/>
      <c r="AV11" s="79"/>
      <c r="AW11" s="80"/>
    </row>
    <row r="12" s="89" customFormat="1" ht="11.25" customHeight="1">
      <c r="A12" s="94" t="s">
        <v>74</v>
      </c>
      <c r="B12" s="83" t="s">
        <v>75</v>
      </c>
      <c r="C12" s="88" t="s">
        <v>90</v>
      </c>
      <c r="D12" s="112"/>
      <c r="E12" s="100"/>
      <c r="F12" s="116">
        <v>45911</v>
      </c>
      <c r="G12" s="48"/>
      <c r="H12" s="48"/>
      <c r="I12" s="48"/>
      <c r="J12" s="48"/>
      <c r="K12" s="116">
        <v>45946</v>
      </c>
      <c r="L12" s="48"/>
      <c r="M12" s="48"/>
      <c r="N12" s="48"/>
      <c r="O12" s="48"/>
      <c r="P12" s="48"/>
      <c r="Q12" s="100"/>
      <c r="R12" s="100"/>
      <c r="S12" s="100"/>
      <c r="T12" s="117">
        <v>46009</v>
      </c>
      <c r="U12" s="100"/>
      <c r="V12" s="119"/>
      <c r="W12" s="119"/>
      <c r="X12" s="118">
        <v>46049</v>
      </c>
      <c r="Y12" s="119"/>
      <c r="Z12" s="119"/>
      <c r="AA12" s="118">
        <v>46066</v>
      </c>
      <c r="AB12" s="119"/>
      <c r="AC12" s="119"/>
      <c r="AD12" s="118">
        <v>46083</v>
      </c>
      <c r="AE12" s="119"/>
      <c r="AF12" s="118">
        <v>46101</v>
      </c>
      <c r="AG12" s="119"/>
      <c r="AH12" s="119"/>
      <c r="AI12" s="119"/>
      <c r="AJ12" s="119"/>
      <c r="AK12" s="119"/>
      <c r="AL12" s="119"/>
      <c r="AM12" s="119"/>
      <c r="AN12" s="118">
        <v>46163</v>
      </c>
      <c r="AO12" s="118">
        <v>46164</v>
      </c>
      <c r="AP12" s="131"/>
      <c r="AQ12" s="125">
        <v>46168</v>
      </c>
      <c r="AR12" s="120"/>
      <c r="AS12" s="120"/>
      <c r="AT12" s="120"/>
      <c r="AU12" s="101">
        <f t="shared" ref="AU12:AU29" si="9">COUNTA(E12:AT12)</f>
        <v>10</v>
      </c>
      <c r="AV12" s="48">
        <f t="shared" ref="AV12:AV13" si="10">34*5</f>
        <v>170</v>
      </c>
      <c r="AW12" s="102">
        <f t="shared" ref="AW12:AW29" si="11">AU12/AV12</f>
        <v>0.058823529411764705</v>
      </c>
    </row>
    <row r="13" s="89" customFormat="1" ht="15" customHeight="1">
      <c r="A13" s="103"/>
      <c r="B13" s="104"/>
      <c r="C13" s="88" t="s">
        <v>91</v>
      </c>
      <c r="D13" s="112"/>
      <c r="E13" s="100"/>
      <c r="F13" s="132">
        <v>45911</v>
      </c>
      <c r="G13" s="48"/>
      <c r="H13" s="48"/>
      <c r="I13" s="48"/>
      <c r="J13" s="48"/>
      <c r="K13" s="132">
        <v>45946</v>
      </c>
      <c r="L13" s="48"/>
      <c r="M13" s="48"/>
      <c r="N13" s="48"/>
      <c r="O13" s="48"/>
      <c r="P13" s="48"/>
      <c r="Q13" s="107"/>
      <c r="R13" s="100"/>
      <c r="S13" s="100"/>
      <c r="T13" s="133">
        <v>46009</v>
      </c>
      <c r="U13" s="100"/>
      <c r="V13" s="118">
        <v>46036</v>
      </c>
      <c r="W13" s="119"/>
      <c r="X13" s="118">
        <v>46049</v>
      </c>
      <c r="Y13" s="119"/>
      <c r="Z13" s="118">
        <v>46065</v>
      </c>
      <c r="AA13" s="118">
        <v>46066</v>
      </c>
      <c r="AB13" s="119"/>
      <c r="AC13" s="119"/>
      <c r="AD13" s="119"/>
      <c r="AE13" s="119"/>
      <c r="AF13" s="118">
        <v>46101</v>
      </c>
      <c r="AG13" s="119"/>
      <c r="AH13" s="119"/>
      <c r="AI13" s="119"/>
      <c r="AJ13" s="119"/>
      <c r="AK13" s="119"/>
      <c r="AL13" s="119"/>
      <c r="AM13" s="119"/>
      <c r="AN13" s="118">
        <v>46160</v>
      </c>
      <c r="AO13" s="118">
        <v>46161</v>
      </c>
      <c r="AP13" s="118">
        <v>46163</v>
      </c>
      <c r="AQ13" s="134"/>
      <c r="AR13" s="120"/>
      <c r="AS13" s="120"/>
      <c r="AT13" s="120"/>
      <c r="AU13" s="101">
        <f t="shared" si="9"/>
        <v>11</v>
      </c>
      <c r="AV13" s="48">
        <f t="shared" si="10"/>
        <v>170</v>
      </c>
      <c r="AW13" s="102">
        <f t="shared" si="11"/>
        <v>0.064705882352941183</v>
      </c>
    </row>
    <row r="14" s="89" customFormat="1" ht="15" customHeight="1">
      <c r="A14" s="103"/>
      <c r="B14" s="83" t="s">
        <v>78</v>
      </c>
      <c r="C14" s="88" t="s">
        <v>90</v>
      </c>
      <c r="D14" s="112"/>
      <c r="E14" s="100"/>
      <c r="F14" s="116">
        <v>45912</v>
      </c>
      <c r="G14" s="48"/>
      <c r="H14" s="48"/>
      <c r="I14" s="48"/>
      <c r="J14" s="48"/>
      <c r="K14" s="116">
        <v>45945</v>
      </c>
      <c r="L14" s="48"/>
      <c r="M14" s="48"/>
      <c r="N14" s="48"/>
      <c r="O14" s="48"/>
      <c r="P14" s="48"/>
      <c r="Q14" s="100"/>
      <c r="R14" s="107"/>
      <c r="S14" s="107"/>
      <c r="T14" s="121">
        <v>46007</v>
      </c>
      <c r="U14" s="121">
        <v>46013</v>
      </c>
      <c r="V14" s="119"/>
      <c r="W14" s="123"/>
      <c r="X14" s="123"/>
      <c r="Y14" s="118">
        <v>46057</v>
      </c>
      <c r="Z14" s="131"/>
      <c r="AA14" s="123"/>
      <c r="AB14" s="123"/>
      <c r="AC14" s="123"/>
      <c r="AD14" s="119"/>
      <c r="AE14" s="122">
        <v>46093</v>
      </c>
      <c r="AF14" s="123"/>
      <c r="AG14" s="119"/>
      <c r="AH14" s="119"/>
      <c r="AI14" s="123"/>
      <c r="AJ14" s="123"/>
      <c r="AK14" s="122">
        <v>46141</v>
      </c>
      <c r="AL14" s="119"/>
      <c r="AM14" s="123"/>
      <c r="AN14" s="123"/>
      <c r="AO14" s="123"/>
      <c r="AP14" s="123"/>
      <c r="AQ14" s="125">
        <v>46167</v>
      </c>
      <c r="AR14" s="120"/>
      <c r="AS14" s="120"/>
      <c r="AT14" s="120"/>
      <c r="AU14" s="101">
        <f t="shared" si="9"/>
        <v>8</v>
      </c>
      <c r="AV14" s="48">
        <f t="shared" ref="AV14:AV17" si="12">34*4</f>
        <v>136</v>
      </c>
      <c r="AW14" s="102">
        <f t="shared" si="11"/>
        <v>0.058823529411764705</v>
      </c>
    </row>
    <row r="15" s="89" customFormat="1" ht="15" customHeight="1">
      <c r="A15" s="103"/>
      <c r="B15" s="104"/>
      <c r="C15" s="88" t="s">
        <v>91</v>
      </c>
      <c r="D15" s="112"/>
      <c r="E15" s="100"/>
      <c r="F15" s="116">
        <v>45912</v>
      </c>
      <c r="G15" s="107"/>
      <c r="H15" s="48"/>
      <c r="I15" s="107"/>
      <c r="J15" s="107"/>
      <c r="K15" s="116">
        <v>45945</v>
      </c>
      <c r="L15" s="107"/>
      <c r="M15" s="100"/>
      <c r="N15" s="107"/>
      <c r="O15" s="107"/>
      <c r="P15" s="107"/>
      <c r="Q15" s="100"/>
      <c r="R15" s="107"/>
      <c r="S15" s="107"/>
      <c r="T15" s="121">
        <v>46007</v>
      </c>
      <c r="U15" s="121">
        <v>46014</v>
      </c>
      <c r="V15" s="119"/>
      <c r="W15" s="123"/>
      <c r="X15" s="123"/>
      <c r="Y15" s="118">
        <v>46057</v>
      </c>
      <c r="Z15" s="131"/>
      <c r="AA15" s="123"/>
      <c r="AB15" s="123"/>
      <c r="AC15" s="123"/>
      <c r="AD15" s="120"/>
      <c r="AE15" s="125">
        <v>46093</v>
      </c>
      <c r="AF15" s="120"/>
      <c r="AG15" s="119"/>
      <c r="AH15" s="119"/>
      <c r="AI15" s="123"/>
      <c r="AJ15" s="123"/>
      <c r="AK15" s="122">
        <v>46141</v>
      </c>
      <c r="AL15" s="119"/>
      <c r="AM15" s="123"/>
      <c r="AN15" s="122">
        <v>46161</v>
      </c>
      <c r="AO15" s="123"/>
      <c r="AP15" s="123"/>
      <c r="AQ15" s="134"/>
      <c r="AR15" s="120"/>
      <c r="AS15" s="120"/>
      <c r="AT15" s="120"/>
      <c r="AU15" s="101">
        <f t="shared" si="9"/>
        <v>8</v>
      </c>
      <c r="AV15" s="48">
        <f t="shared" si="12"/>
        <v>136</v>
      </c>
      <c r="AW15" s="102">
        <f t="shared" si="11"/>
        <v>0.058823529411764705</v>
      </c>
    </row>
    <row r="16" s="89" customFormat="1">
      <c r="A16" s="103"/>
      <c r="B16" s="83" t="s">
        <v>79</v>
      </c>
      <c r="C16" s="88" t="s">
        <v>90</v>
      </c>
      <c r="D16" s="112"/>
      <c r="E16" s="100"/>
      <c r="F16" s="100"/>
      <c r="G16" s="100"/>
      <c r="H16" s="107"/>
      <c r="I16" s="117">
        <v>45931</v>
      </c>
      <c r="J16" s="107"/>
      <c r="K16" s="107"/>
      <c r="L16" s="107"/>
      <c r="M16" s="100"/>
      <c r="N16" s="107"/>
      <c r="O16" s="107"/>
      <c r="P16" s="121">
        <v>45982</v>
      </c>
      <c r="Q16" s="107"/>
      <c r="R16" s="107"/>
      <c r="S16" s="107"/>
      <c r="T16" s="121">
        <v>46010</v>
      </c>
      <c r="U16" s="106"/>
      <c r="V16" s="119"/>
      <c r="W16" s="123"/>
      <c r="X16" s="123"/>
      <c r="Y16" s="118">
        <v>46058</v>
      </c>
      <c r="Z16" s="131"/>
      <c r="AA16" s="123"/>
      <c r="AB16" s="123"/>
      <c r="AC16" s="123"/>
      <c r="AD16" s="123"/>
      <c r="AE16" s="123"/>
      <c r="AF16" s="119"/>
      <c r="AG16" s="119"/>
      <c r="AH16" s="119"/>
      <c r="AI16" s="119"/>
      <c r="AJ16" s="120"/>
      <c r="AK16" s="120"/>
      <c r="AL16" s="125">
        <v>45784</v>
      </c>
      <c r="AM16" s="123"/>
      <c r="AN16" s="123"/>
      <c r="AO16" s="123"/>
      <c r="AP16" s="123"/>
      <c r="AQ16" s="120"/>
      <c r="AR16" s="120"/>
      <c r="AS16" s="120"/>
      <c r="AT16" s="120"/>
      <c r="AU16" s="101">
        <f t="shared" si="9"/>
        <v>5</v>
      </c>
      <c r="AV16" s="48">
        <f t="shared" si="12"/>
        <v>136</v>
      </c>
      <c r="AW16" s="102">
        <f t="shared" si="11"/>
        <v>0.036764705882352942</v>
      </c>
    </row>
    <row r="17" ht="12.75" customHeight="1">
      <c r="A17" s="103"/>
      <c r="B17" s="104"/>
      <c r="C17" s="88" t="s">
        <v>91</v>
      </c>
      <c r="D17" s="112"/>
      <c r="E17" s="100"/>
      <c r="F17" s="107"/>
      <c r="G17" s="107"/>
      <c r="H17" s="8"/>
      <c r="I17" s="117">
        <v>45931</v>
      </c>
      <c r="J17" s="107"/>
      <c r="K17" s="107"/>
      <c r="L17" s="107"/>
      <c r="M17" s="100"/>
      <c r="N17" s="107"/>
      <c r="O17" s="107"/>
      <c r="P17" s="121">
        <v>45982</v>
      </c>
      <c r="Q17" s="100"/>
      <c r="R17" s="107"/>
      <c r="S17" s="107"/>
      <c r="T17" s="121">
        <v>46010</v>
      </c>
      <c r="U17" s="107"/>
      <c r="V17" s="119"/>
      <c r="W17" s="123"/>
      <c r="X17" s="123"/>
      <c r="Y17" s="119"/>
      <c r="Z17" s="119"/>
      <c r="AA17" s="123"/>
      <c r="AB17" s="123"/>
      <c r="AC17" s="123"/>
      <c r="AD17" s="122">
        <v>46084</v>
      </c>
      <c r="AE17" s="122">
        <v>46093</v>
      </c>
      <c r="AF17" s="118">
        <v>46104</v>
      </c>
      <c r="AG17" s="119"/>
      <c r="AH17" s="119"/>
      <c r="AI17" s="119"/>
      <c r="AJ17" s="120"/>
      <c r="AK17" s="120"/>
      <c r="AL17" s="125">
        <v>46146</v>
      </c>
      <c r="AM17" s="123"/>
      <c r="AN17" s="122">
        <v>46164</v>
      </c>
      <c r="AO17" s="123"/>
      <c r="AP17" s="123"/>
      <c r="AQ17" s="125">
        <v>46167</v>
      </c>
      <c r="AR17" s="120"/>
      <c r="AS17" s="120"/>
      <c r="AT17" s="120"/>
      <c r="AU17" s="101">
        <f t="shared" si="9"/>
        <v>9</v>
      </c>
      <c r="AV17" s="48">
        <f t="shared" si="12"/>
        <v>136</v>
      </c>
      <c r="AW17" s="102">
        <f t="shared" si="11"/>
        <v>0.066176470588235295</v>
      </c>
    </row>
    <row r="18" ht="12.75" customHeight="1">
      <c r="A18" s="103"/>
      <c r="B18" s="83" t="s">
        <v>80</v>
      </c>
      <c r="C18" s="88" t="s">
        <v>90</v>
      </c>
      <c r="D18" s="112"/>
      <c r="E18" s="100"/>
      <c r="F18" s="107"/>
      <c r="G18" s="107"/>
      <c r="H18" s="107"/>
      <c r="I18" s="99"/>
      <c r="J18" s="105"/>
      <c r="K18" s="105"/>
      <c r="L18" s="105"/>
      <c r="M18" s="96"/>
      <c r="N18" s="105"/>
      <c r="O18" s="105"/>
      <c r="P18" s="106"/>
      <c r="Q18" s="105"/>
      <c r="R18" s="105"/>
      <c r="S18" s="105"/>
      <c r="T18" s="105"/>
      <c r="U18" s="106"/>
      <c r="V18" s="119"/>
      <c r="W18" s="123"/>
      <c r="X18" s="123"/>
      <c r="Y18" s="119"/>
      <c r="Z18" s="119"/>
      <c r="AA18" s="122">
        <v>46064</v>
      </c>
      <c r="AB18" s="123"/>
      <c r="AC18" s="123"/>
      <c r="AD18" s="123"/>
      <c r="AE18" s="123"/>
      <c r="AF18" s="123"/>
      <c r="AG18" s="119"/>
      <c r="AH18" s="119"/>
      <c r="AI18" s="120"/>
      <c r="AJ18" s="120"/>
      <c r="AK18" s="120"/>
      <c r="AL18" s="120"/>
      <c r="AM18" s="123"/>
      <c r="AN18" s="123"/>
      <c r="AO18" s="122">
        <v>46162</v>
      </c>
      <c r="AP18" s="135"/>
      <c r="AQ18" s="120"/>
      <c r="AR18" s="120"/>
      <c r="AS18" s="120"/>
      <c r="AT18" s="120"/>
      <c r="AU18" s="101">
        <f t="shared" si="9"/>
        <v>2</v>
      </c>
      <c r="AV18" s="48">
        <f t="shared" ref="AV18:AV21" si="13">34*2</f>
        <v>68</v>
      </c>
      <c r="AW18" s="102">
        <f t="shared" si="11"/>
        <v>0.029411764705882353</v>
      </c>
    </row>
    <row r="19" ht="12.75" customHeight="1">
      <c r="A19" s="103"/>
      <c r="B19" s="104"/>
      <c r="C19" s="88" t="s">
        <v>91</v>
      </c>
      <c r="D19" s="112"/>
      <c r="E19" s="100"/>
      <c r="F19" s="107"/>
      <c r="G19" s="107"/>
      <c r="H19" s="107"/>
      <c r="I19" s="100"/>
      <c r="J19" s="107"/>
      <c r="K19" s="107"/>
      <c r="L19" s="107"/>
      <c r="M19" s="100"/>
      <c r="N19" s="107"/>
      <c r="O19" s="107"/>
      <c r="P19" s="107"/>
      <c r="Q19" s="100"/>
      <c r="R19" s="107"/>
      <c r="S19" s="107"/>
      <c r="T19" s="107"/>
      <c r="U19" s="107"/>
      <c r="V19" s="119"/>
      <c r="W19" s="123"/>
      <c r="X19" s="123"/>
      <c r="Y19" s="119"/>
      <c r="Z19" s="119"/>
      <c r="AA19" s="122">
        <v>46065</v>
      </c>
      <c r="AB19" s="123"/>
      <c r="AC19" s="123"/>
      <c r="AD19" s="119"/>
      <c r="AE19" s="123"/>
      <c r="AF19" s="120"/>
      <c r="AG19" s="119"/>
      <c r="AH19" s="119"/>
      <c r="AI19" s="123"/>
      <c r="AJ19" s="123"/>
      <c r="AK19" s="120"/>
      <c r="AL19" s="118">
        <v>46147</v>
      </c>
      <c r="AM19" s="122">
        <v>46154</v>
      </c>
      <c r="AN19" s="135"/>
      <c r="AO19" s="123"/>
      <c r="AP19" s="123"/>
      <c r="AQ19" s="120"/>
      <c r="AR19" s="120"/>
      <c r="AS19" s="120"/>
      <c r="AT19" s="120"/>
      <c r="AU19" s="101">
        <f t="shared" si="9"/>
        <v>3</v>
      </c>
      <c r="AV19" s="48">
        <f t="shared" si="13"/>
        <v>68</v>
      </c>
      <c r="AW19" s="102">
        <f t="shared" si="11"/>
        <v>0.044117647058823532</v>
      </c>
    </row>
    <row r="20" ht="12.75" customHeight="1">
      <c r="A20" s="103"/>
      <c r="B20" s="126" t="s">
        <v>88</v>
      </c>
      <c r="C20" s="88" t="s">
        <v>90</v>
      </c>
      <c r="D20" s="112"/>
      <c r="E20" s="100"/>
      <c r="F20" s="107"/>
      <c r="G20" s="107"/>
      <c r="H20" s="107"/>
      <c r="I20" s="100"/>
      <c r="J20" s="107"/>
      <c r="K20" s="107"/>
      <c r="L20" s="121">
        <v>45951</v>
      </c>
      <c r="M20" s="100"/>
      <c r="N20" s="107"/>
      <c r="O20" s="107"/>
      <c r="P20" s="107"/>
      <c r="Q20" s="100"/>
      <c r="R20" s="107"/>
      <c r="S20" s="107"/>
      <c r="T20" s="107"/>
      <c r="U20" s="107"/>
      <c r="V20" s="119"/>
      <c r="W20" s="123"/>
      <c r="X20" s="122">
        <v>46051</v>
      </c>
      <c r="Y20" s="119"/>
      <c r="Z20" s="119"/>
      <c r="AA20" s="123"/>
      <c r="AB20" s="123"/>
      <c r="AC20" s="123"/>
      <c r="AD20" s="119"/>
      <c r="AE20" s="123"/>
      <c r="AF20" s="120"/>
      <c r="AG20" s="119"/>
      <c r="AH20" s="118">
        <v>46121</v>
      </c>
      <c r="AI20" s="123"/>
      <c r="AJ20" s="123"/>
      <c r="AK20" s="120"/>
      <c r="AL20" s="119"/>
      <c r="AM20" s="123"/>
      <c r="AN20" s="123"/>
      <c r="AO20" s="123"/>
      <c r="AP20" s="123"/>
      <c r="AQ20" s="125">
        <v>46168</v>
      </c>
      <c r="AR20" s="120"/>
      <c r="AS20" s="120"/>
      <c r="AT20" s="120"/>
      <c r="AU20" s="101">
        <f t="shared" si="9"/>
        <v>4</v>
      </c>
      <c r="AV20" s="48">
        <f t="shared" si="13"/>
        <v>68</v>
      </c>
      <c r="AW20" s="102">
        <f t="shared" si="11"/>
        <v>0.058823529411764705</v>
      </c>
    </row>
    <row r="21" ht="12.75" customHeight="1">
      <c r="A21" s="103"/>
      <c r="B21" s="127"/>
      <c r="C21" s="88" t="s">
        <v>91</v>
      </c>
      <c r="D21" s="112"/>
      <c r="E21" s="100"/>
      <c r="F21" s="107"/>
      <c r="G21" s="107"/>
      <c r="H21" s="107"/>
      <c r="I21" s="100"/>
      <c r="J21" s="107"/>
      <c r="K21" s="107"/>
      <c r="L21" s="121">
        <v>45951</v>
      </c>
      <c r="M21" s="100"/>
      <c r="N21" s="107"/>
      <c r="O21" s="107"/>
      <c r="P21" s="107"/>
      <c r="Q21" s="100"/>
      <c r="R21" s="107"/>
      <c r="S21" s="107"/>
      <c r="T21" s="107"/>
      <c r="U21" s="107"/>
      <c r="V21" s="119"/>
      <c r="W21" s="123"/>
      <c r="X21" s="122">
        <v>46052</v>
      </c>
      <c r="Y21" s="119"/>
      <c r="Z21" s="119"/>
      <c r="AA21" s="123"/>
      <c r="AB21" s="123"/>
      <c r="AC21" s="123"/>
      <c r="AD21" s="119"/>
      <c r="AE21" s="123"/>
      <c r="AF21" s="120"/>
      <c r="AG21" s="119"/>
      <c r="AH21" s="119"/>
      <c r="AI21" s="122">
        <v>46126</v>
      </c>
      <c r="AJ21" s="123"/>
      <c r="AK21" s="120"/>
      <c r="AL21" s="119"/>
      <c r="AM21" s="123"/>
      <c r="AN21" s="123"/>
      <c r="AO21" s="123"/>
      <c r="AP21" s="123"/>
      <c r="AQ21" s="125">
        <v>46168</v>
      </c>
      <c r="AR21" s="120"/>
      <c r="AS21" s="120"/>
      <c r="AT21" s="120"/>
      <c r="AU21" s="101">
        <f t="shared" si="9"/>
        <v>4</v>
      </c>
      <c r="AV21" s="48">
        <f t="shared" si="13"/>
        <v>68</v>
      </c>
      <c r="AW21" s="102">
        <f t="shared" si="11"/>
        <v>0.058823529411764705</v>
      </c>
    </row>
    <row r="22" ht="12.75" customHeight="1">
      <c r="A22" s="103"/>
      <c r="B22" s="83" t="s">
        <v>81</v>
      </c>
      <c r="C22" s="88" t="s">
        <v>90</v>
      </c>
      <c r="D22" s="112"/>
      <c r="E22" s="100"/>
      <c r="F22" s="107"/>
      <c r="G22" s="107"/>
      <c r="H22" s="107"/>
      <c r="I22" s="100"/>
      <c r="J22" s="107"/>
      <c r="K22" s="107"/>
      <c r="L22" s="107"/>
      <c r="M22" s="100"/>
      <c r="N22" s="107"/>
      <c r="O22" s="107"/>
      <c r="P22" s="107"/>
      <c r="Q22" s="100"/>
      <c r="R22" s="107"/>
      <c r="S22" s="107"/>
      <c r="T22" s="107"/>
      <c r="U22" s="107"/>
      <c r="V22" s="119"/>
      <c r="W22" s="123"/>
      <c r="X22" s="123"/>
      <c r="Y22" s="119"/>
      <c r="Z22" s="119"/>
      <c r="AA22" s="123"/>
      <c r="AB22" s="123"/>
      <c r="AC22" s="120"/>
      <c r="AD22" s="119"/>
      <c r="AE22" s="123"/>
      <c r="AF22" s="123"/>
      <c r="AG22" s="119"/>
      <c r="AH22" s="119"/>
      <c r="AI22" s="123"/>
      <c r="AJ22" s="123"/>
      <c r="AK22" s="123"/>
      <c r="AL22" s="120"/>
      <c r="AM22" s="123"/>
      <c r="AN22" s="123"/>
      <c r="AO22" s="123"/>
      <c r="AP22" s="123"/>
      <c r="AQ22" s="120"/>
      <c r="AR22" s="120"/>
      <c r="AS22" s="120"/>
      <c r="AT22" s="120"/>
      <c r="AU22" s="101">
        <f t="shared" si="9"/>
        <v>0</v>
      </c>
      <c r="AV22" s="48">
        <f t="shared" ref="AV22:AV27" si="14">34*1</f>
        <v>34</v>
      </c>
      <c r="AW22" s="102">
        <f t="shared" si="11"/>
        <v>0</v>
      </c>
    </row>
    <row r="23" ht="12.75" customHeight="1">
      <c r="A23" s="103"/>
      <c r="B23" s="104"/>
      <c r="C23" s="85" t="s">
        <v>91</v>
      </c>
      <c r="D23" s="100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0"/>
      <c r="AR23" s="120"/>
      <c r="AS23" s="120"/>
      <c r="AT23" s="120"/>
      <c r="AU23" s="101">
        <f t="shared" si="9"/>
        <v>0</v>
      </c>
      <c r="AV23" s="48">
        <f t="shared" si="14"/>
        <v>34</v>
      </c>
      <c r="AW23" s="102">
        <f t="shared" si="11"/>
        <v>0</v>
      </c>
    </row>
    <row r="24" ht="12.75" customHeight="1">
      <c r="A24" s="103"/>
      <c r="B24" s="83" t="s">
        <v>82</v>
      </c>
      <c r="C24" s="88" t="s">
        <v>90</v>
      </c>
      <c r="D24" s="128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01">
        <f t="shared" si="9"/>
        <v>0</v>
      </c>
      <c r="AV24" s="48">
        <f t="shared" si="14"/>
        <v>34</v>
      </c>
      <c r="AW24" s="102">
        <f t="shared" si="11"/>
        <v>0</v>
      </c>
    </row>
    <row r="25" ht="14.25" customHeight="1">
      <c r="A25" s="103"/>
      <c r="B25" s="104"/>
      <c r="C25" s="88" t="s">
        <v>91</v>
      </c>
      <c r="D25" s="128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01">
        <f t="shared" si="9"/>
        <v>0</v>
      </c>
      <c r="AV25" s="48">
        <f t="shared" si="14"/>
        <v>34</v>
      </c>
      <c r="AW25" s="102">
        <f t="shared" si="11"/>
        <v>0</v>
      </c>
    </row>
    <row r="26" s="67" customFormat="1" ht="15" customHeight="1">
      <c r="A26" s="103"/>
      <c r="B26" s="83" t="s">
        <v>83</v>
      </c>
      <c r="C26" s="88" t="s">
        <v>90</v>
      </c>
      <c r="D26" s="112"/>
      <c r="E26" s="100"/>
      <c r="F26" s="100"/>
      <c r="G26" s="100"/>
      <c r="H26" s="107"/>
      <c r="I26" s="8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20"/>
      <c r="AR26" s="120"/>
      <c r="AS26" s="120"/>
      <c r="AT26" s="120"/>
      <c r="AU26" s="101">
        <f t="shared" si="9"/>
        <v>0</v>
      </c>
      <c r="AV26" s="48">
        <f t="shared" si="14"/>
        <v>34</v>
      </c>
      <c r="AW26" s="102">
        <f t="shared" si="11"/>
        <v>0</v>
      </c>
    </row>
    <row r="27" s="89" customFormat="1" ht="13.5" customHeight="1">
      <c r="A27" s="103"/>
      <c r="B27" s="104"/>
      <c r="C27" s="88" t="s">
        <v>91</v>
      </c>
      <c r="D27" s="112"/>
      <c r="E27" s="100"/>
      <c r="F27" s="107"/>
      <c r="G27" s="107"/>
      <c r="H27" s="8"/>
      <c r="I27" s="100"/>
      <c r="J27" s="107"/>
      <c r="K27" s="107"/>
      <c r="L27" s="107"/>
      <c r="M27" s="100"/>
      <c r="N27" s="107"/>
      <c r="O27" s="107"/>
      <c r="P27" s="107"/>
      <c r="Q27" s="100"/>
      <c r="R27" s="107"/>
      <c r="S27" s="107"/>
      <c r="T27" s="107"/>
      <c r="U27" s="107"/>
      <c r="V27" s="119"/>
      <c r="W27" s="123"/>
      <c r="X27" s="123"/>
      <c r="Y27" s="119"/>
      <c r="Z27" s="119"/>
      <c r="AA27" s="123"/>
      <c r="AB27" s="123"/>
      <c r="AC27" s="123"/>
      <c r="AD27" s="119"/>
      <c r="AE27" s="123"/>
      <c r="AF27" s="123"/>
      <c r="AG27" s="119"/>
      <c r="AH27" s="119"/>
      <c r="AI27" s="123"/>
      <c r="AJ27" s="123"/>
      <c r="AK27" s="123"/>
      <c r="AL27" s="119"/>
      <c r="AM27" s="123"/>
      <c r="AN27" s="123"/>
      <c r="AO27" s="123"/>
      <c r="AP27" s="123"/>
      <c r="AQ27" s="134"/>
      <c r="AR27" s="120"/>
      <c r="AS27" s="120"/>
      <c r="AT27" s="120"/>
      <c r="AU27" s="101">
        <f t="shared" si="9"/>
        <v>0</v>
      </c>
      <c r="AV27" s="48">
        <f t="shared" si="14"/>
        <v>34</v>
      </c>
      <c r="AW27" s="102">
        <f t="shared" si="11"/>
        <v>0</v>
      </c>
    </row>
    <row r="28" s="89" customFormat="1" ht="15" customHeight="1">
      <c r="A28" s="103"/>
      <c r="B28" s="85" t="s">
        <v>84</v>
      </c>
      <c r="C28" s="88" t="s">
        <v>90</v>
      </c>
      <c r="D28" s="112"/>
      <c r="E28" s="100"/>
      <c r="F28" s="107"/>
      <c r="G28" s="107"/>
      <c r="H28" s="8"/>
      <c r="I28" s="107"/>
      <c r="J28" s="107"/>
      <c r="K28" s="107"/>
      <c r="L28" s="107"/>
      <c r="M28" s="100"/>
      <c r="N28" s="107"/>
      <c r="O28" s="107"/>
      <c r="P28" s="107"/>
      <c r="Q28" s="100"/>
      <c r="R28" s="107"/>
      <c r="S28" s="107"/>
      <c r="T28" s="107"/>
      <c r="U28" s="107"/>
      <c r="V28" s="119"/>
      <c r="W28" s="123"/>
      <c r="X28" s="123"/>
      <c r="Y28" s="119"/>
      <c r="Z28" s="119"/>
      <c r="AA28" s="123"/>
      <c r="AB28" s="123"/>
      <c r="AC28" s="123"/>
      <c r="AD28" s="120"/>
      <c r="AE28" s="120"/>
      <c r="AF28" s="120"/>
      <c r="AG28" s="119"/>
      <c r="AH28" s="119"/>
      <c r="AI28" s="123"/>
      <c r="AJ28" s="123"/>
      <c r="AK28" s="123"/>
      <c r="AL28" s="119"/>
      <c r="AM28" s="123"/>
      <c r="AN28" s="123"/>
      <c r="AO28" s="123"/>
      <c r="AP28" s="123"/>
      <c r="AQ28" s="120"/>
      <c r="AR28" s="120"/>
      <c r="AS28" s="120"/>
      <c r="AT28" s="120"/>
      <c r="AU28" s="101">
        <f t="shared" si="9"/>
        <v>0</v>
      </c>
      <c r="AV28" s="48">
        <f t="shared" ref="AV28:AV29" si="15">34*2</f>
        <v>68</v>
      </c>
      <c r="AW28" s="102">
        <f t="shared" si="11"/>
        <v>0</v>
      </c>
    </row>
    <row r="29" s="89" customFormat="1" ht="15" customHeight="1">
      <c r="A29" s="103"/>
      <c r="B29" s="85"/>
      <c r="C29" s="88" t="s">
        <v>91</v>
      </c>
      <c r="D29" s="112"/>
      <c r="E29" s="100"/>
      <c r="F29" s="107"/>
      <c r="G29" s="107"/>
      <c r="H29" s="107"/>
      <c r="I29" s="100"/>
      <c r="J29" s="107"/>
      <c r="K29" s="107"/>
      <c r="L29" s="107"/>
      <c r="M29" s="100"/>
      <c r="N29" s="107"/>
      <c r="O29" s="107"/>
      <c r="P29" s="107"/>
      <c r="Q29" s="100"/>
      <c r="R29" s="107"/>
      <c r="S29" s="107"/>
      <c r="T29" s="107"/>
      <c r="U29" s="107"/>
      <c r="V29" s="119"/>
      <c r="W29" s="123"/>
      <c r="X29" s="123"/>
      <c r="Y29" s="119"/>
      <c r="Z29" s="119"/>
      <c r="AA29" s="123"/>
      <c r="AB29" s="123"/>
      <c r="AC29" s="123"/>
      <c r="AD29" s="123"/>
      <c r="AE29" s="123"/>
      <c r="AF29" s="119"/>
      <c r="AG29" s="119"/>
      <c r="AH29" s="119"/>
      <c r="AI29" s="119"/>
      <c r="AJ29" s="120"/>
      <c r="AK29" s="120"/>
      <c r="AL29" s="120"/>
      <c r="AM29" s="123"/>
      <c r="AN29" s="123"/>
      <c r="AO29" s="123"/>
      <c r="AP29" s="123"/>
      <c r="AQ29" s="120"/>
      <c r="AR29" s="120"/>
      <c r="AS29" s="120"/>
      <c r="AT29" s="120"/>
      <c r="AU29" s="101">
        <f t="shared" si="9"/>
        <v>0</v>
      </c>
      <c r="AV29" s="48">
        <f t="shared" si="15"/>
        <v>68</v>
      </c>
      <c r="AW29" s="102">
        <f t="shared" si="11"/>
        <v>0</v>
      </c>
    </row>
    <row r="30" s="89" customFormat="1" ht="20.25" customHeight="1">
      <c r="A30" s="113"/>
      <c r="B30" s="114"/>
      <c r="C30" s="114"/>
      <c r="D30" s="114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3"/>
      <c r="AR30" s="113"/>
      <c r="AS30" s="113"/>
      <c r="AT30" s="113"/>
      <c r="AU30" s="113"/>
      <c r="AV30" s="113"/>
      <c r="AW30" s="113"/>
    </row>
  </sheetData>
  <mergeCells count="39">
    <mergeCell ref="G3:X3"/>
    <mergeCell ref="Y3:AD3"/>
    <mergeCell ref="AE3:AQ5"/>
    <mergeCell ref="AR3:AS5"/>
    <mergeCell ref="B4:C4"/>
    <mergeCell ref="Y4:AD5"/>
    <mergeCell ref="AT4:AU4"/>
    <mergeCell ref="G5:X7"/>
    <mergeCell ref="AT5:AU5"/>
    <mergeCell ref="Y6:AD6"/>
    <mergeCell ref="A7:B7"/>
    <mergeCell ref="C7:D7"/>
    <mergeCell ref="A9:D9"/>
    <mergeCell ref="E9:AT9"/>
    <mergeCell ref="AU9:AU11"/>
    <mergeCell ref="AV9:AV11"/>
    <mergeCell ref="AW9:AW11"/>
    <mergeCell ref="A10:B11"/>
    <mergeCell ref="C10:C11"/>
    <mergeCell ref="E10:H10"/>
    <mergeCell ref="I10:L10"/>
    <mergeCell ref="M10:P10"/>
    <mergeCell ref="Q10:U10"/>
    <mergeCell ref="V10:X10"/>
    <mergeCell ref="Y10:AC10"/>
    <mergeCell ref="AD10:AG10"/>
    <mergeCell ref="AH10:AK10"/>
    <mergeCell ref="AL10:AQ10"/>
    <mergeCell ref="AR10:AT10"/>
    <mergeCell ref="A12:A2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rintOptions headings="0" gridLines="0"/>
  <pageMargins left="0.25" right="0.25" top="0.51000000000000012" bottom="0.75" header="0.29999999999999999" footer="0.29999999999999999"/>
  <pageSetup paperSize="9" scale="36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B3" zoomScale="70" workbookViewId="0">
      <selection activeCell="AM21" activeCellId="0" sqref="AM21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4.21875"/>
    <col customWidth="1" min="5" max="5" style="8" width="9.44140625"/>
    <col customWidth="1" min="6" max="6" style="8" width="6.33203125"/>
    <col customWidth="1" min="7" max="7" style="8" width="3.33203125"/>
    <col customWidth="1" min="8" max="9" style="8" width="4.33203125"/>
    <col customWidth="1" min="10" max="10" style="8" width="6"/>
    <col customWidth="1" min="11" max="11" style="8" width="6.6640625"/>
    <col customWidth="1" min="12" max="12" style="8" width="6.88671875"/>
    <col customWidth="1" min="13" max="15" style="8" width="4.33203125"/>
    <col customWidth="1" min="16" max="16" style="8" width="6.44140625"/>
    <col customWidth="1" min="17" max="17" style="8" width="7.109375"/>
    <col customWidth="1" min="18" max="18" style="8" width="6.21875"/>
    <col customWidth="1" min="19" max="19" style="8" width="4.33203125"/>
    <col customWidth="1" min="20" max="20" style="8" width="6.109375"/>
    <col customWidth="1" min="21" max="21" style="8" width="7.77734375"/>
    <col customWidth="1" min="22" max="23" style="8" width="4.33203125"/>
    <col customWidth="1" min="24" max="24" style="8" width="7.21875"/>
    <col customWidth="1" min="25" max="25" style="8" width="6.109375"/>
    <col customWidth="1" min="26" max="26" style="8" width="7.77734375"/>
    <col customWidth="1" min="27" max="27" style="8" width="7.6640625"/>
    <col customWidth="1" min="28" max="32" style="8" width="4.33203125"/>
    <col customWidth="1" min="33" max="33" style="8" width="7"/>
    <col customWidth="1" min="34" max="34" style="8" width="6.44140625"/>
    <col customWidth="1" min="35" max="35" style="8" width="4.33203125"/>
    <col customWidth="1" min="36" max="36" style="8" width="9.109375"/>
    <col customWidth="1" min="37" max="37" style="8" width="6.5546875"/>
    <col customWidth="1" min="38" max="39" style="8" width="7.21875"/>
    <col customWidth="1" min="40" max="40" style="8" width="8.33203125"/>
    <col customWidth="1" min="41" max="41" style="8" width="7"/>
    <col customWidth="1" min="42" max="44" style="8" width="4.33203125"/>
    <col customWidth="1" min="45" max="45" style="8" width="5.44140625"/>
    <col customWidth="1" min="46" max="46" style="8" width="6.6640625"/>
    <col customWidth="1" min="47" max="47" style="8" width="6"/>
    <col customWidth="1" min="48" max="48" style="8" width="10.44140625"/>
    <col customWidth="1" min="49" max="49" style="8" width="13"/>
    <col min="50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E1" s="12"/>
      <c r="AF1" s="12"/>
      <c r="AO1" s="12"/>
      <c r="AP1" s="12"/>
      <c r="AQ1" s="12"/>
      <c r="AR1" s="12"/>
      <c r="AS1" s="12"/>
      <c r="AT1" s="12"/>
      <c r="AU1" s="12"/>
      <c r="AV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8"/>
      <c r="AL2" s="8"/>
      <c r="AM2" s="8"/>
      <c r="AN2" s="8"/>
      <c r="AO2" s="19"/>
      <c r="AP2" s="19"/>
      <c r="AQ2" s="19"/>
      <c r="AR2" s="20"/>
      <c r="AS2" s="20"/>
      <c r="AT2" s="20"/>
      <c r="AU2" s="20"/>
      <c r="AV2" s="20"/>
      <c r="AW2" s="8"/>
      <c r="AX2" s="8"/>
      <c r="AY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6" t="s">
        <v>34</v>
      </c>
      <c r="AA3" s="27"/>
      <c r="AB3" s="27"/>
      <c r="AC3" s="27"/>
      <c r="AD3" s="28"/>
      <c r="AE3" s="29" t="s">
        <v>35</v>
      </c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1"/>
      <c r="AQ3" s="32" t="s">
        <v>36</v>
      </c>
      <c r="AR3" s="32"/>
      <c r="AS3" s="33" t="s">
        <v>37</v>
      </c>
      <c r="AT3" s="33"/>
      <c r="AU3" s="34"/>
      <c r="AV3" s="8"/>
      <c r="AW3" s="8"/>
      <c r="AX3" s="35"/>
      <c r="AY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 t="s">
        <v>40</v>
      </c>
      <c r="AA4" s="40"/>
      <c r="AB4" s="40"/>
      <c r="AC4" s="40"/>
      <c r="AD4" s="41"/>
      <c r="AE4" s="42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32"/>
      <c r="AR4" s="32"/>
      <c r="AS4" s="45" t="s">
        <v>41</v>
      </c>
      <c r="AT4" s="45"/>
      <c r="AX4" s="35"/>
      <c r="AY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45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  <c r="AA5" s="50"/>
      <c r="AB5" s="50"/>
      <c r="AC5" s="50"/>
      <c r="AD5" s="51"/>
      <c r="AE5" s="52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4"/>
      <c r="AQ5" s="32"/>
      <c r="AR5" s="32"/>
      <c r="AS5" s="55" t="s">
        <v>31</v>
      </c>
      <c r="AT5" s="56"/>
      <c r="AX5" s="35"/>
      <c r="AY5" s="8"/>
    </row>
    <row r="6" ht="35.25" customHeight="1">
      <c r="A6" s="57" t="s">
        <v>47</v>
      </c>
      <c r="B6" s="58">
        <v>46041</v>
      </c>
      <c r="C6" s="47" t="s">
        <v>48</v>
      </c>
      <c r="D6" s="59">
        <v>46133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61" t="s">
        <v>49</v>
      </c>
      <c r="AA6" s="62"/>
      <c r="AB6" s="62"/>
      <c r="AC6" s="62"/>
      <c r="AD6" s="62"/>
      <c r="AE6" s="63" t="s">
        <v>50</v>
      </c>
      <c r="AF6" s="64"/>
      <c r="AG6" s="64"/>
      <c r="AH6" s="64"/>
      <c r="AI6" s="64"/>
      <c r="AJ6" s="19"/>
      <c r="AX6" s="8"/>
      <c r="AY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AA7" s="67"/>
      <c r="AB7" s="8"/>
      <c r="AD7" s="67"/>
      <c r="AE7" s="68" t="s">
        <v>53</v>
      </c>
      <c r="AS7" s="69"/>
      <c r="AT7" s="69"/>
      <c r="AU7" s="69"/>
      <c r="AV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Z8" s="70"/>
      <c r="AA8" s="8"/>
      <c r="AB8" s="72"/>
      <c r="AC8" s="72"/>
      <c r="AD8" s="72"/>
      <c r="AE8" s="73" t="s">
        <v>54</v>
      </c>
      <c r="AF8" s="69"/>
      <c r="AG8" s="69"/>
      <c r="AH8" s="69"/>
      <c r="AI8" s="69"/>
      <c r="AJ8" s="69"/>
      <c r="AK8" s="69"/>
      <c r="AL8" s="69"/>
      <c r="AM8" s="69"/>
      <c r="AN8" s="19"/>
      <c r="AO8" s="74"/>
      <c r="AP8" s="69"/>
      <c r="AQ8" s="69"/>
      <c r="AR8" s="69"/>
      <c r="AS8" s="69"/>
      <c r="AT8" s="69"/>
      <c r="AU8" s="69"/>
      <c r="AV8" s="19"/>
    </row>
    <row r="9" s="89" customFormat="1" ht="123" customHeight="1">
      <c r="A9" s="130" t="s">
        <v>92</v>
      </c>
      <c r="B9" s="130"/>
      <c r="C9" s="130"/>
      <c r="D9" s="130"/>
      <c r="E9" s="76" t="s">
        <v>56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8"/>
      <c r="AT9" s="79" t="s">
        <v>57</v>
      </c>
      <c r="AU9" s="79" t="s">
        <v>58</v>
      </c>
      <c r="AV9" s="80" t="s">
        <v>59</v>
      </c>
    </row>
    <row r="10" s="89" customFormat="1" ht="13.199999999999999" customHeight="1">
      <c r="A10" s="81" t="s">
        <v>60</v>
      </c>
      <c r="B10" s="82"/>
      <c r="C10" s="83" t="s">
        <v>61</v>
      </c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6" t="s">
        <v>65</v>
      </c>
      <c r="N10" s="87"/>
      <c r="O10" s="87"/>
      <c r="P10" s="88"/>
      <c r="Q10" s="86" t="s">
        <v>66</v>
      </c>
      <c r="R10" s="87"/>
      <c r="S10" s="87"/>
      <c r="T10" s="87"/>
      <c r="U10" s="88"/>
      <c r="V10" s="85" t="s">
        <v>67</v>
      </c>
      <c r="W10" s="85"/>
      <c r="X10" s="85"/>
      <c r="Y10" s="85" t="s">
        <v>68</v>
      </c>
      <c r="Z10" s="85"/>
      <c r="AA10" s="85"/>
      <c r="AB10" s="85"/>
      <c r="AC10" s="87" t="s">
        <v>69</v>
      </c>
      <c r="AD10" s="87"/>
      <c r="AE10" s="87"/>
      <c r="AF10" s="88"/>
      <c r="AG10" s="86" t="s">
        <v>70</v>
      </c>
      <c r="AH10" s="87"/>
      <c r="AI10" s="87"/>
      <c r="AJ10" s="88"/>
      <c r="AK10" s="86" t="s">
        <v>71</v>
      </c>
      <c r="AL10" s="87"/>
      <c r="AM10" s="87"/>
      <c r="AN10" s="87"/>
      <c r="AO10" s="88"/>
      <c r="AP10" s="85" t="s">
        <v>72</v>
      </c>
      <c r="AQ10" s="85"/>
      <c r="AR10" s="85"/>
      <c r="AS10" s="85"/>
      <c r="AT10" s="79"/>
      <c r="AU10" s="79"/>
      <c r="AV10" s="80"/>
    </row>
    <row r="11" s="89" customFormat="1">
      <c r="A11" s="90"/>
      <c r="B11" s="91"/>
      <c r="C11" s="92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34</v>
      </c>
      <c r="AN11" s="93">
        <v>35</v>
      </c>
      <c r="AO11" s="93">
        <v>36</v>
      </c>
      <c r="AP11" s="93">
        <v>37</v>
      </c>
      <c r="AQ11" s="93">
        <v>38</v>
      </c>
      <c r="AR11" s="93">
        <v>39</v>
      </c>
      <c r="AS11" s="93">
        <v>40</v>
      </c>
      <c r="AT11" s="79"/>
      <c r="AU11" s="79"/>
      <c r="AV11" s="80"/>
    </row>
    <row r="12" ht="12.75" customHeight="1">
      <c r="A12" s="136" t="s">
        <v>74</v>
      </c>
      <c r="B12" s="83" t="s">
        <v>75</v>
      </c>
      <c r="C12" s="88" t="s">
        <v>93</v>
      </c>
      <c r="D12" s="13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38">
        <v>45996</v>
      </c>
      <c r="S12" s="107"/>
      <c r="T12" s="107"/>
      <c r="U12" s="107"/>
      <c r="V12" s="107"/>
      <c r="W12" s="123"/>
      <c r="X12" s="123"/>
      <c r="Y12" s="122">
        <v>46055</v>
      </c>
      <c r="Z12" s="122">
        <v>46062</v>
      </c>
      <c r="AB12" s="123"/>
      <c r="AC12" s="123"/>
      <c r="AD12" s="123"/>
      <c r="AE12" s="123"/>
      <c r="AF12" s="123"/>
      <c r="AG12" s="122">
        <v>46121</v>
      </c>
      <c r="AH12" s="123"/>
      <c r="AI12" s="123"/>
      <c r="AJ12" s="122">
        <v>46136</v>
      </c>
      <c r="AK12" s="139">
        <v>46140</v>
      </c>
      <c r="AL12" s="135"/>
      <c r="AM12" s="122">
        <v>46157</v>
      </c>
      <c r="AN12" s="122">
        <v>46163</v>
      </c>
      <c r="AO12" s="123"/>
      <c r="AP12" s="140"/>
      <c r="AQ12" s="140"/>
      <c r="AR12" s="140"/>
      <c r="AS12" s="140"/>
      <c r="AT12" s="141">
        <f t="shared" ref="AT12:AT21" si="16">COUNTA(E12:AR12)</f>
        <v>8</v>
      </c>
      <c r="AU12" s="48">
        <f t="shared" ref="AU12:AU13" si="17">34*5</f>
        <v>170</v>
      </c>
      <c r="AV12" s="142">
        <f t="shared" ref="AV12:AV31" si="18">AT12/AU12</f>
        <v>0.047058823529411764</v>
      </c>
    </row>
    <row r="13" ht="12.75" customHeight="1">
      <c r="A13" s="136"/>
      <c r="B13" s="104"/>
      <c r="C13" s="88" t="s">
        <v>94</v>
      </c>
      <c r="D13" s="13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21">
        <v>45996</v>
      </c>
      <c r="R13" s="48"/>
      <c r="S13" s="107"/>
      <c r="T13" s="107"/>
      <c r="U13" s="107"/>
      <c r="V13" s="107"/>
      <c r="W13" s="123"/>
      <c r="X13" s="122">
        <v>46041</v>
      </c>
      <c r="Y13" s="123"/>
      <c r="Z13" s="122">
        <v>46062</v>
      </c>
      <c r="AA13" s="123"/>
      <c r="AB13" s="123"/>
      <c r="AC13" s="123"/>
      <c r="AD13" s="123"/>
      <c r="AE13" s="123"/>
      <c r="AF13" s="123"/>
      <c r="AG13" s="122">
        <v>46121</v>
      </c>
      <c r="AH13" s="123"/>
      <c r="AI13" s="123"/>
      <c r="AJ13" s="122">
        <v>46136</v>
      </c>
      <c r="AK13" s="139">
        <v>46140</v>
      </c>
      <c r="AL13" s="135"/>
      <c r="AM13" s="135"/>
      <c r="AN13" s="123"/>
      <c r="AO13" s="123"/>
      <c r="AP13" s="140"/>
      <c r="AQ13" s="140"/>
      <c r="AR13" s="140"/>
      <c r="AS13" s="140"/>
      <c r="AT13" s="141">
        <f t="shared" si="16"/>
        <v>6</v>
      </c>
      <c r="AU13" s="48">
        <f t="shared" si="17"/>
        <v>170</v>
      </c>
      <c r="AV13" s="142">
        <f t="shared" si="18"/>
        <v>0.035294117647058823</v>
      </c>
    </row>
    <row r="14" ht="12.75" customHeight="1">
      <c r="A14" s="136"/>
      <c r="B14" s="83" t="s">
        <v>78</v>
      </c>
      <c r="C14" s="85" t="s">
        <v>93</v>
      </c>
      <c r="D14" s="137"/>
      <c r="E14" s="107"/>
      <c r="F14" s="121">
        <v>45911</v>
      </c>
      <c r="G14" s="107"/>
      <c r="H14" s="107"/>
      <c r="I14" s="107"/>
      <c r="J14" s="121">
        <v>45938</v>
      </c>
      <c r="K14" s="107"/>
      <c r="L14" s="107"/>
      <c r="M14" s="107"/>
      <c r="N14" s="107"/>
      <c r="O14" s="107"/>
      <c r="P14" s="121">
        <v>45987</v>
      </c>
      <c r="Q14" s="48"/>
      <c r="R14" s="107"/>
      <c r="S14" s="107"/>
      <c r="T14" s="121">
        <v>46015</v>
      </c>
      <c r="U14" s="48"/>
      <c r="V14" s="107"/>
      <c r="W14" s="123"/>
      <c r="X14" s="123"/>
      <c r="Y14" s="123"/>
      <c r="Z14" s="123"/>
      <c r="AA14" s="122">
        <v>46070</v>
      </c>
      <c r="AB14" s="123"/>
      <c r="AC14" s="123"/>
      <c r="AD14" s="123"/>
      <c r="AE14" s="123"/>
      <c r="AF14" s="123"/>
      <c r="AG14" s="122">
        <v>46120</v>
      </c>
      <c r="AH14" s="123"/>
      <c r="AI14" s="123"/>
      <c r="AJ14" s="123"/>
      <c r="AK14" s="135"/>
      <c r="AL14" s="139">
        <v>46148</v>
      </c>
      <c r="AM14" s="135"/>
      <c r="AN14" s="123"/>
      <c r="AP14" s="140"/>
      <c r="AQ14" s="140"/>
      <c r="AR14" s="140"/>
      <c r="AS14" s="140"/>
      <c r="AT14" s="141">
        <f t="shared" si="16"/>
        <v>7</v>
      </c>
      <c r="AU14" s="48">
        <f t="shared" ref="AU14:AU17" si="19">34*4</f>
        <v>136</v>
      </c>
      <c r="AV14" s="142">
        <f t="shared" si="18"/>
        <v>0.051470588235294115</v>
      </c>
    </row>
    <row r="15" ht="12.75" customHeight="1">
      <c r="A15" s="136"/>
      <c r="B15" s="104"/>
      <c r="C15" s="88" t="s">
        <v>94</v>
      </c>
      <c r="D15" s="137"/>
      <c r="E15" s="107"/>
      <c r="F15" s="121">
        <v>45911</v>
      </c>
      <c r="G15" s="107"/>
      <c r="H15" s="107"/>
      <c r="I15" s="107"/>
      <c r="J15" s="121">
        <v>45938</v>
      </c>
      <c r="K15" s="107"/>
      <c r="L15" s="107"/>
      <c r="M15" s="107"/>
      <c r="N15" s="107"/>
      <c r="O15" s="107"/>
      <c r="P15" s="121">
        <v>45987</v>
      </c>
      <c r="Q15" s="48"/>
      <c r="R15" s="107"/>
      <c r="S15" s="107"/>
      <c r="T15" s="121">
        <v>46015</v>
      </c>
      <c r="U15" s="48"/>
      <c r="V15" s="107"/>
      <c r="W15" s="123"/>
      <c r="X15" s="123"/>
      <c r="Y15" s="123"/>
      <c r="Z15" s="123"/>
      <c r="AA15" s="122">
        <v>46070</v>
      </c>
      <c r="AB15" s="123"/>
      <c r="AC15" s="123"/>
      <c r="AD15" s="123"/>
      <c r="AE15" s="123"/>
      <c r="AF15" s="123"/>
      <c r="AG15" s="122">
        <v>46120</v>
      </c>
      <c r="AH15" s="123"/>
      <c r="AI15" s="123"/>
      <c r="AJ15" s="123"/>
      <c r="AK15" s="135"/>
      <c r="AL15" s="139">
        <v>46148</v>
      </c>
      <c r="AM15" s="135"/>
      <c r="AN15" s="123"/>
      <c r="AO15" s="123"/>
      <c r="AP15" s="140"/>
      <c r="AQ15" s="140"/>
      <c r="AR15" s="140"/>
      <c r="AS15" s="140"/>
      <c r="AT15" s="141">
        <f t="shared" si="16"/>
        <v>7</v>
      </c>
      <c r="AU15" s="48">
        <f t="shared" si="19"/>
        <v>136</v>
      </c>
      <c r="AV15" s="142">
        <f t="shared" si="18"/>
        <v>0.051470588235294115</v>
      </c>
    </row>
    <row r="16" ht="12.75" customHeight="1">
      <c r="A16" s="136"/>
      <c r="B16" s="83" t="s">
        <v>79</v>
      </c>
      <c r="C16" s="85" t="s">
        <v>93</v>
      </c>
      <c r="D16" s="13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21">
        <v>46010</v>
      </c>
      <c r="U16" s="48"/>
      <c r="V16" s="107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39">
        <v>46133</v>
      </c>
      <c r="AK16" s="135"/>
      <c r="AL16" s="135"/>
      <c r="AM16" s="135"/>
      <c r="AN16" s="123"/>
      <c r="AO16" s="122">
        <v>46168</v>
      </c>
      <c r="AP16" s="140"/>
      <c r="AQ16" s="140"/>
      <c r="AR16" s="140"/>
      <c r="AS16" s="140"/>
      <c r="AT16" s="141">
        <f t="shared" si="16"/>
        <v>3</v>
      </c>
      <c r="AU16" s="48">
        <f t="shared" si="19"/>
        <v>136</v>
      </c>
      <c r="AV16" s="142">
        <f t="shared" si="18"/>
        <v>0.022058823529411766</v>
      </c>
    </row>
    <row r="17" ht="12.75" customHeight="1">
      <c r="A17" s="136"/>
      <c r="B17" s="104"/>
      <c r="C17" s="88" t="s">
        <v>94</v>
      </c>
      <c r="D17" s="13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21">
        <v>46009</v>
      </c>
      <c r="U17" s="48"/>
      <c r="V17" s="107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35"/>
      <c r="AK17" s="143"/>
      <c r="AL17" s="143"/>
      <c r="AM17" s="143"/>
      <c r="AN17" s="123"/>
      <c r="AO17" s="122">
        <v>46168</v>
      </c>
      <c r="AP17" s="140"/>
      <c r="AQ17" s="140"/>
      <c r="AR17" s="140"/>
      <c r="AS17" s="140"/>
      <c r="AT17" s="141">
        <f t="shared" si="16"/>
        <v>2</v>
      </c>
      <c r="AU17" s="48">
        <f t="shared" si="19"/>
        <v>136</v>
      </c>
      <c r="AV17" s="142">
        <f t="shared" si="18"/>
        <v>0.014705882352941176</v>
      </c>
    </row>
    <row r="18" ht="12.75" customHeight="1">
      <c r="A18" s="136"/>
      <c r="B18" s="85" t="s">
        <v>80</v>
      </c>
      <c r="C18" s="88" t="s">
        <v>93</v>
      </c>
      <c r="D18" s="137"/>
      <c r="E18" s="107"/>
      <c r="F18" s="107"/>
      <c r="G18" s="107"/>
      <c r="H18" s="107"/>
      <c r="I18" s="107"/>
      <c r="J18" s="107"/>
      <c r="K18" s="121">
        <v>45947</v>
      </c>
      <c r="L18" s="121">
        <v>45953</v>
      </c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2">
        <v>46122</v>
      </c>
      <c r="AH18" s="123"/>
      <c r="AI18" s="123"/>
      <c r="AJ18" s="135"/>
      <c r="AK18" s="143"/>
      <c r="AL18" s="143"/>
      <c r="AM18" s="143"/>
      <c r="AN18" s="123"/>
      <c r="AO18" s="123"/>
      <c r="AP18" s="140"/>
      <c r="AQ18" s="140"/>
      <c r="AR18" s="140"/>
      <c r="AS18" s="140"/>
      <c r="AT18" s="141">
        <f t="shared" si="16"/>
        <v>3</v>
      </c>
      <c r="AU18" s="48">
        <f t="shared" ref="AU18:AU21" si="20">34*2</f>
        <v>68</v>
      </c>
      <c r="AV18" s="142">
        <f t="shared" si="18"/>
        <v>0.044117647058823532</v>
      </c>
    </row>
    <row r="19" ht="12.75" customHeight="1">
      <c r="A19" s="136"/>
      <c r="B19" s="85"/>
      <c r="C19" s="88" t="s">
        <v>94</v>
      </c>
      <c r="D19" s="137"/>
      <c r="E19" s="107"/>
      <c r="F19" s="107"/>
      <c r="G19" s="107"/>
      <c r="H19" s="107"/>
      <c r="I19" s="107"/>
      <c r="J19" s="107"/>
      <c r="K19" s="121">
        <v>45947</v>
      </c>
      <c r="L19" s="121">
        <v>45953</v>
      </c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2">
        <v>46127</v>
      </c>
      <c r="AI19" s="123"/>
      <c r="AJ19" s="139">
        <v>46133</v>
      </c>
      <c r="AK19" s="143"/>
      <c r="AL19" s="143"/>
      <c r="AM19" s="143"/>
      <c r="AN19" s="123"/>
      <c r="AO19" s="123"/>
      <c r="AP19" s="140"/>
      <c r="AQ19" s="140"/>
      <c r="AR19" s="140"/>
      <c r="AS19" s="140"/>
      <c r="AT19" s="141">
        <f t="shared" si="16"/>
        <v>4</v>
      </c>
      <c r="AU19" s="48">
        <f t="shared" si="20"/>
        <v>68</v>
      </c>
      <c r="AV19" s="142">
        <f t="shared" si="18"/>
        <v>0.058823529411764705</v>
      </c>
    </row>
    <row r="20" ht="13.199999999999999" customHeight="1">
      <c r="A20" s="136"/>
      <c r="B20" s="126" t="s">
        <v>88</v>
      </c>
      <c r="C20" s="88" t="s">
        <v>93</v>
      </c>
      <c r="D20" s="144"/>
      <c r="E20" s="107"/>
      <c r="F20" s="107"/>
      <c r="G20" s="107"/>
      <c r="H20" s="107"/>
      <c r="I20" s="107"/>
      <c r="J20" s="107"/>
      <c r="K20" s="107"/>
      <c r="L20" s="121">
        <v>45951</v>
      </c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2">
        <v>46120</v>
      </c>
      <c r="AH20" s="123"/>
      <c r="AI20" s="123"/>
      <c r="AJ20" s="135"/>
      <c r="AK20" s="143"/>
      <c r="AL20" s="143"/>
      <c r="AM20" s="143"/>
      <c r="AN20" s="123"/>
      <c r="AO20" s="123"/>
      <c r="AP20" s="140"/>
      <c r="AQ20" s="140"/>
      <c r="AR20" s="140"/>
      <c r="AS20" s="140"/>
      <c r="AT20" s="141">
        <f t="shared" si="16"/>
        <v>2</v>
      </c>
      <c r="AU20" s="48">
        <f t="shared" si="20"/>
        <v>68</v>
      </c>
      <c r="AV20" s="142">
        <f t="shared" si="18"/>
        <v>0.029411764705882353</v>
      </c>
    </row>
    <row r="21" ht="12.75" customHeight="1">
      <c r="A21" s="136"/>
      <c r="B21" s="127"/>
      <c r="C21" s="88" t="s">
        <v>94</v>
      </c>
      <c r="D21" s="137"/>
      <c r="E21" s="107"/>
      <c r="F21" s="107"/>
      <c r="G21" s="107"/>
      <c r="H21" s="107"/>
      <c r="I21" s="107"/>
      <c r="J21" s="107"/>
      <c r="K21" s="107"/>
      <c r="L21" s="121">
        <v>45951</v>
      </c>
      <c r="M21" s="107"/>
      <c r="N21" s="107"/>
      <c r="O21" s="107"/>
      <c r="P21" s="107"/>
      <c r="Q21" s="107"/>
      <c r="R21" s="107"/>
      <c r="S21" s="107"/>
      <c r="T21" s="107"/>
      <c r="U21" s="107"/>
      <c r="V21" s="48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2">
        <v>46120</v>
      </c>
      <c r="AH21" s="123"/>
      <c r="AI21" s="123"/>
      <c r="AJ21" s="135"/>
      <c r="AK21" s="143"/>
      <c r="AL21" s="143"/>
      <c r="AM21" s="140"/>
      <c r="AN21" s="123"/>
      <c r="AO21" s="123"/>
      <c r="AP21" s="140"/>
      <c r="AQ21" s="140"/>
      <c r="AR21" s="140"/>
      <c r="AS21" s="140"/>
      <c r="AT21" s="141">
        <f t="shared" si="16"/>
        <v>2</v>
      </c>
      <c r="AU21" s="48">
        <f t="shared" si="20"/>
        <v>68</v>
      </c>
      <c r="AV21" s="142">
        <f t="shared" si="18"/>
        <v>0.029411764705882353</v>
      </c>
    </row>
    <row r="22" ht="12.75" customHeight="1">
      <c r="A22" s="136"/>
      <c r="B22" s="85" t="s">
        <v>95</v>
      </c>
      <c r="C22" s="88" t="s">
        <v>93</v>
      </c>
      <c r="D22" s="13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35"/>
      <c r="AL22" s="134"/>
      <c r="AM22" s="120"/>
      <c r="AN22" s="123"/>
      <c r="AO22" s="123"/>
      <c r="AP22" s="140"/>
      <c r="AQ22" s="140"/>
      <c r="AR22" s="140"/>
      <c r="AS22" s="140"/>
      <c r="AT22" s="141">
        <f t="shared" ref="AT22:AT31" si="21">SUM(E22:AS22)</f>
        <v>0</v>
      </c>
      <c r="AU22" s="48">
        <f t="shared" ref="AU22:AU29" si="22">34*1</f>
        <v>34</v>
      </c>
      <c r="AV22" s="142">
        <f t="shared" si="18"/>
        <v>0</v>
      </c>
    </row>
    <row r="23" ht="12.75" customHeight="1">
      <c r="A23" s="136"/>
      <c r="B23" s="85"/>
      <c r="C23" s="88" t="s">
        <v>94</v>
      </c>
      <c r="D23" s="13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34"/>
      <c r="AL23" s="135"/>
      <c r="AM23" s="123"/>
      <c r="AN23" s="123"/>
      <c r="AO23" s="123"/>
      <c r="AP23" s="140"/>
      <c r="AQ23" s="140"/>
      <c r="AR23" s="140"/>
      <c r="AS23" s="140"/>
      <c r="AT23" s="141">
        <f t="shared" si="21"/>
        <v>0</v>
      </c>
      <c r="AU23" s="48">
        <f t="shared" si="22"/>
        <v>34</v>
      </c>
      <c r="AV23" s="142">
        <f t="shared" si="18"/>
        <v>0</v>
      </c>
    </row>
    <row r="24" ht="12.75" customHeight="1">
      <c r="A24" s="136"/>
      <c r="B24" s="85" t="s">
        <v>81</v>
      </c>
      <c r="C24" s="88" t="s">
        <v>93</v>
      </c>
      <c r="D24" s="14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0"/>
      <c r="AL24" s="123"/>
      <c r="AM24" s="123"/>
      <c r="AN24" s="123"/>
      <c r="AO24" s="123"/>
      <c r="AP24" s="140"/>
      <c r="AQ24" s="140"/>
      <c r="AR24" s="140"/>
      <c r="AS24" s="140"/>
      <c r="AT24" s="141">
        <f t="shared" si="21"/>
        <v>0</v>
      </c>
      <c r="AU24" s="48">
        <f t="shared" si="22"/>
        <v>34</v>
      </c>
      <c r="AV24" s="142">
        <f t="shared" si="18"/>
        <v>0</v>
      </c>
    </row>
    <row r="25" ht="12.75" customHeight="1">
      <c r="A25" s="136"/>
      <c r="B25" s="85"/>
      <c r="C25" s="88" t="s">
        <v>94</v>
      </c>
      <c r="D25" s="14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0"/>
      <c r="AL25" s="123"/>
      <c r="AM25" s="123"/>
      <c r="AN25" s="123"/>
      <c r="AO25" s="123"/>
      <c r="AP25" s="140"/>
      <c r="AQ25" s="140"/>
      <c r="AR25" s="140"/>
      <c r="AS25" s="140"/>
      <c r="AT25" s="141">
        <f t="shared" si="21"/>
        <v>0</v>
      </c>
      <c r="AU25" s="48">
        <f t="shared" si="22"/>
        <v>34</v>
      </c>
      <c r="AV25" s="142">
        <f t="shared" si="18"/>
        <v>0</v>
      </c>
    </row>
    <row r="26" ht="12.75" customHeight="1">
      <c r="A26" s="136"/>
      <c r="B26" s="83" t="s">
        <v>82</v>
      </c>
      <c r="C26" s="88" t="s">
        <v>93</v>
      </c>
      <c r="D26" s="14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0"/>
      <c r="AL26" s="123"/>
      <c r="AM26" s="123"/>
      <c r="AN26" s="123"/>
      <c r="AO26" s="123"/>
      <c r="AP26" s="140"/>
      <c r="AQ26" s="140"/>
      <c r="AR26" s="140"/>
      <c r="AS26" s="140"/>
      <c r="AT26" s="141">
        <f t="shared" si="21"/>
        <v>0</v>
      </c>
      <c r="AU26" s="48">
        <f t="shared" si="22"/>
        <v>34</v>
      </c>
      <c r="AV26" s="142">
        <f t="shared" si="18"/>
        <v>0</v>
      </c>
    </row>
    <row r="27" ht="12.75" customHeight="1">
      <c r="A27" s="136"/>
      <c r="B27" s="104"/>
      <c r="C27" s="88" t="s">
        <v>94</v>
      </c>
      <c r="D27" s="14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0"/>
      <c r="AL27" s="123"/>
      <c r="AM27" s="123"/>
      <c r="AN27" s="123"/>
      <c r="AO27" s="123"/>
      <c r="AP27" s="140"/>
      <c r="AQ27" s="140"/>
      <c r="AR27" s="140"/>
      <c r="AS27" s="140"/>
      <c r="AT27" s="141">
        <f t="shared" si="21"/>
        <v>0</v>
      </c>
      <c r="AU27" s="48">
        <f t="shared" si="22"/>
        <v>34</v>
      </c>
      <c r="AV27" s="142">
        <f t="shared" si="18"/>
        <v>0</v>
      </c>
    </row>
    <row r="28" ht="12.75" customHeight="1">
      <c r="A28" s="136"/>
      <c r="B28" s="83" t="s">
        <v>83</v>
      </c>
      <c r="C28" s="88" t="s">
        <v>93</v>
      </c>
      <c r="D28" s="14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0"/>
      <c r="AL28" s="123"/>
      <c r="AM28" s="123"/>
      <c r="AN28" s="123"/>
      <c r="AO28" s="123"/>
      <c r="AP28" s="140"/>
      <c r="AQ28" s="140"/>
      <c r="AR28" s="140"/>
      <c r="AS28" s="140"/>
      <c r="AT28" s="141">
        <f t="shared" si="21"/>
        <v>0</v>
      </c>
      <c r="AU28" s="48">
        <f t="shared" si="22"/>
        <v>34</v>
      </c>
      <c r="AV28" s="142">
        <f t="shared" si="18"/>
        <v>0</v>
      </c>
    </row>
    <row r="29" ht="12.75" customHeight="1">
      <c r="A29" s="136"/>
      <c r="B29" s="104"/>
      <c r="C29" s="88" t="s">
        <v>94</v>
      </c>
      <c r="D29" s="14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0"/>
      <c r="AI29" s="120"/>
      <c r="AJ29" s="123"/>
      <c r="AK29" s="123"/>
      <c r="AL29" s="140"/>
      <c r="AM29" s="140"/>
      <c r="AN29" s="120"/>
      <c r="AO29" s="123"/>
      <c r="AP29" s="140"/>
      <c r="AQ29" s="140"/>
      <c r="AR29" s="140"/>
      <c r="AS29" s="140"/>
      <c r="AT29" s="141">
        <f t="shared" si="21"/>
        <v>0</v>
      </c>
      <c r="AU29" s="48">
        <f t="shared" si="22"/>
        <v>34</v>
      </c>
      <c r="AV29" s="142">
        <f t="shared" si="18"/>
        <v>0</v>
      </c>
    </row>
    <row r="30" ht="12.75" customHeight="1">
      <c r="A30" s="136"/>
      <c r="B30" s="85" t="s">
        <v>84</v>
      </c>
      <c r="C30" s="88" t="s">
        <v>93</v>
      </c>
      <c r="D30" s="13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0"/>
      <c r="AK30" s="120"/>
      <c r="AL30" s="140"/>
      <c r="AM30" s="140"/>
      <c r="AN30" s="123"/>
      <c r="AO30" s="123"/>
      <c r="AP30" s="140"/>
      <c r="AQ30" s="140"/>
      <c r="AR30" s="140"/>
      <c r="AS30" s="140"/>
      <c r="AT30" s="141">
        <f t="shared" si="21"/>
        <v>0</v>
      </c>
      <c r="AU30" s="48">
        <f t="shared" ref="AU30:AU31" si="23">34*2</f>
        <v>68</v>
      </c>
      <c r="AV30" s="142">
        <f t="shared" si="18"/>
        <v>0</v>
      </c>
    </row>
    <row r="31" ht="12.75" customHeight="1">
      <c r="A31" s="136"/>
      <c r="B31" s="85"/>
      <c r="C31" s="88" t="s">
        <v>94</v>
      </c>
      <c r="D31" s="13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0"/>
      <c r="AK31" s="120"/>
      <c r="AL31" s="140"/>
      <c r="AM31" s="140"/>
      <c r="AN31" s="123"/>
      <c r="AO31" s="123"/>
      <c r="AP31" s="140"/>
      <c r="AQ31" s="140"/>
      <c r="AR31" s="140"/>
      <c r="AS31" s="140"/>
      <c r="AT31" s="141">
        <f t="shared" si="21"/>
        <v>0</v>
      </c>
      <c r="AU31" s="48">
        <f t="shared" si="23"/>
        <v>68</v>
      </c>
      <c r="AV31" s="142">
        <f t="shared" si="18"/>
        <v>0</v>
      </c>
    </row>
    <row r="32" ht="27" customHeight="1">
      <c r="A32" s="113"/>
      <c r="B32" s="114"/>
      <c r="C32" s="114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3"/>
      <c r="AQ32" s="113"/>
      <c r="AR32" s="113"/>
      <c r="AS32" s="113"/>
      <c r="AT32" s="113"/>
      <c r="AU32" s="113"/>
      <c r="AV32" s="113"/>
    </row>
    <row r="33" ht="18.75" customHeight="1">
      <c r="A33" s="113"/>
      <c r="B33" s="114"/>
      <c r="C33" s="114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3"/>
      <c r="AQ33" s="113"/>
      <c r="AR33" s="113"/>
      <c r="AS33" s="113"/>
      <c r="AT33" s="113"/>
      <c r="AU33" s="113"/>
      <c r="AV33" s="113"/>
    </row>
  </sheetData>
  <mergeCells count="40">
    <mergeCell ref="G3:Y3"/>
    <mergeCell ref="Z3:AD3"/>
    <mergeCell ref="AE3:AP5"/>
    <mergeCell ref="AQ3:AR5"/>
    <mergeCell ref="B4:C4"/>
    <mergeCell ref="Z4:AD5"/>
    <mergeCell ref="AS4:AT4"/>
    <mergeCell ref="G5:Y7"/>
    <mergeCell ref="AS5:AT5"/>
    <mergeCell ref="Z6:AD6"/>
    <mergeCell ref="A7:B7"/>
    <mergeCell ref="C7:D7"/>
    <mergeCell ref="A9:D9"/>
    <mergeCell ref="E9:AS9"/>
    <mergeCell ref="AT9:AT11"/>
    <mergeCell ref="AU9:AU11"/>
    <mergeCell ref="AV9:AV11"/>
    <mergeCell ref="A10:B11"/>
    <mergeCell ref="C10:C11"/>
    <mergeCell ref="E10:H10"/>
    <mergeCell ref="I10:L10"/>
    <mergeCell ref="M10:P10"/>
    <mergeCell ref="Q10:U10"/>
    <mergeCell ref="V10:X10"/>
    <mergeCell ref="Y10:AB10"/>
    <mergeCell ref="AC10:AF10"/>
    <mergeCell ref="AG10:AJ10"/>
    <mergeCell ref="AK10:AO10"/>
    <mergeCell ref="AP10:AS10"/>
    <mergeCell ref="A12:A3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</mergeCells>
  <printOptions headings="0" gridLines="0"/>
  <pageMargins left="0.25" right="0.25" top="0.51000000000000012" bottom="0.75" header="0.29999999999999999" footer="0.29999999999999999"/>
  <pageSetup paperSize="9" scale="40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" zoomScale="70" workbookViewId="0">
      <selection activeCell="E9" activeCellId="0" sqref="E9:AR9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2.88671875"/>
    <col customWidth="1" min="5" max="5" style="8" width="9.44140625"/>
    <col customWidth="1" min="6" max="6" style="8" width="6.109375"/>
    <col customWidth="1" min="7" max="7" style="8" width="3.33203125"/>
    <col customWidth="1" min="8" max="8" style="8" width="4.33203125"/>
    <col customWidth="1" min="9" max="9" style="8" width="6.5546875"/>
    <col customWidth="1" min="10" max="10" style="8" width="4.33203125"/>
    <col customWidth="1" min="11" max="11" style="8" width="6"/>
    <col customWidth="1" min="12" max="12" style="8" width="4.33203125"/>
    <col customWidth="1" min="13" max="13" style="8" width="8.109375"/>
    <col customWidth="1" min="14" max="14" style="8" width="7.109375"/>
    <col customWidth="1" min="15" max="15" style="8" width="6.44140625"/>
    <col customWidth="1" min="16" max="18" style="8" width="4.33203125"/>
    <col customWidth="1" min="19" max="19" style="8" width="7.21875"/>
    <col customWidth="1" min="20" max="20" style="8" width="6.88671875"/>
    <col customWidth="1" min="21" max="21" style="8" width="7.5546875"/>
    <col customWidth="1" min="22" max="22" style="8" width="7"/>
    <col customWidth="1" min="23" max="23" style="8" width="8.109375"/>
    <col customWidth="1" min="24" max="24" style="8" width="4.33203125"/>
    <col customWidth="1" min="25" max="25" style="8" width="7"/>
    <col customWidth="1" min="26" max="26" style="8" width="7.21875"/>
    <col customWidth="1" min="27" max="27" style="8" width="9.109375"/>
    <col customWidth="1" min="28" max="28" style="8" width="8"/>
    <col customWidth="1" min="29" max="29" style="8" width="4.33203125"/>
    <col customWidth="1" min="30" max="30" style="8" width="7.33203125"/>
    <col customWidth="1" min="31" max="31" style="8" width="7"/>
    <col customWidth="1" min="32" max="32" style="8" width="4.33203125"/>
    <col customWidth="1" min="33" max="33" style="8" width="7.6640625"/>
    <col customWidth="1" min="34" max="34" style="8" width="7.21875"/>
    <col customWidth="1" min="35" max="35" style="8" width="8.88671875"/>
    <col customWidth="1" min="36" max="36" style="8" width="9.5546875"/>
    <col customWidth="1" min="37" max="38" style="8" width="7.5546875"/>
    <col customWidth="1" min="39" max="39" style="8" width="8.109375"/>
    <col customWidth="1" min="40" max="40" style="8" width="8.44140625"/>
    <col customWidth="1" min="41" max="43" style="8" width="4.33203125"/>
    <col customWidth="1" min="44" max="44" style="8" width="5.44140625"/>
    <col customWidth="1" min="45" max="45" style="8" width="6.6640625"/>
    <col customWidth="1" min="46" max="46" style="8" width="6"/>
    <col customWidth="1" min="47" max="47" style="8" width="7.44140625"/>
    <col customWidth="1" min="48" max="48" style="8" width="13"/>
    <col min="49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M1" s="11" t="s">
        <v>27</v>
      </c>
      <c r="AE1" s="12"/>
      <c r="AF1" s="12"/>
      <c r="AN1" s="12"/>
      <c r="AO1" s="12"/>
      <c r="AP1" s="12"/>
      <c r="AQ1" s="12"/>
      <c r="AR1" s="12"/>
      <c r="AS1" s="12"/>
      <c r="AT1" s="12"/>
      <c r="AU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L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8"/>
      <c r="AL2" s="8"/>
      <c r="AM2" s="8"/>
      <c r="AN2" s="19"/>
      <c r="AO2" s="19"/>
      <c r="AP2" s="19"/>
      <c r="AQ2" s="20"/>
      <c r="AR2" s="20"/>
      <c r="AS2" s="20"/>
      <c r="AT2" s="20"/>
      <c r="AU2" s="20"/>
      <c r="AV2" s="8"/>
      <c r="AW2" s="8"/>
      <c r="AX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6" t="s">
        <v>34</v>
      </c>
      <c r="AA3" s="27"/>
      <c r="AB3" s="27"/>
      <c r="AC3" s="27"/>
      <c r="AD3" s="28"/>
      <c r="AE3" s="29" t="s">
        <v>35</v>
      </c>
      <c r="AF3" s="30"/>
      <c r="AG3" s="30"/>
      <c r="AH3" s="30"/>
      <c r="AI3" s="30"/>
      <c r="AJ3" s="30"/>
      <c r="AK3" s="30"/>
      <c r="AL3" s="30"/>
      <c r="AM3" s="30"/>
      <c r="AN3" s="30"/>
      <c r="AO3" s="31"/>
      <c r="AP3" s="32" t="s">
        <v>36</v>
      </c>
      <c r="AQ3" s="32"/>
      <c r="AR3" s="33" t="s">
        <v>37</v>
      </c>
      <c r="AS3" s="33"/>
      <c r="AT3" s="34"/>
      <c r="AU3" s="8"/>
      <c r="AV3" s="8"/>
      <c r="AW3" s="35"/>
      <c r="AX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 t="s">
        <v>40</v>
      </c>
      <c r="AA4" s="40"/>
      <c r="AB4" s="40"/>
      <c r="AC4" s="40"/>
      <c r="AD4" s="41"/>
      <c r="AE4" s="42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32"/>
      <c r="AQ4" s="32"/>
      <c r="AR4" s="45" t="s">
        <v>41</v>
      </c>
      <c r="AS4" s="45"/>
      <c r="AW4" s="35"/>
      <c r="AX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96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  <c r="AA5" s="50"/>
      <c r="AB5" s="50"/>
      <c r="AC5" s="50"/>
      <c r="AD5" s="51"/>
      <c r="AE5" s="52"/>
      <c r="AF5" s="53"/>
      <c r="AG5" s="53"/>
      <c r="AH5" s="53"/>
      <c r="AI5" s="53"/>
      <c r="AJ5" s="53"/>
      <c r="AK5" s="53"/>
      <c r="AL5" s="53"/>
      <c r="AM5" s="53"/>
      <c r="AN5" s="53"/>
      <c r="AO5" s="54"/>
      <c r="AP5" s="32"/>
      <c r="AQ5" s="32"/>
      <c r="AR5" s="55" t="s">
        <v>31</v>
      </c>
      <c r="AS5" s="56"/>
      <c r="AW5" s="35"/>
      <c r="AX5" s="8"/>
    </row>
    <row r="6" ht="35.25" customHeight="1">
      <c r="A6" s="57" t="s">
        <v>47</v>
      </c>
      <c r="B6" s="58">
        <v>46041</v>
      </c>
      <c r="C6" s="47" t="s">
        <v>48</v>
      </c>
      <c r="D6" s="59">
        <v>46146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61" t="s">
        <v>49</v>
      </c>
      <c r="AA6" s="62"/>
      <c r="AB6" s="62"/>
      <c r="AC6" s="62"/>
      <c r="AD6" s="62"/>
      <c r="AE6" s="63" t="s">
        <v>50</v>
      </c>
      <c r="AF6" s="64"/>
      <c r="AG6" s="64"/>
      <c r="AH6" s="64"/>
      <c r="AI6" s="64"/>
      <c r="AJ6" s="19"/>
      <c r="AW6" s="8"/>
      <c r="AX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AA7" s="67"/>
      <c r="AB7" s="8"/>
      <c r="AD7" s="67"/>
      <c r="AE7" s="68" t="s">
        <v>53</v>
      </c>
      <c r="AR7" s="69"/>
      <c r="AS7" s="69"/>
      <c r="AT7" s="69"/>
      <c r="AU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L8" s="8"/>
      <c r="Z8" s="70"/>
      <c r="AA8" s="8"/>
      <c r="AB8" s="72"/>
      <c r="AC8" s="72"/>
      <c r="AD8" s="72"/>
      <c r="AE8" s="73" t="s">
        <v>54</v>
      </c>
      <c r="AF8" s="69"/>
      <c r="AG8" s="69"/>
      <c r="AH8" s="69"/>
      <c r="AI8" s="69"/>
      <c r="AJ8" s="69"/>
      <c r="AK8" s="69"/>
      <c r="AL8" s="69"/>
      <c r="AM8" s="19"/>
      <c r="AN8" s="74"/>
      <c r="AO8" s="69"/>
      <c r="AP8" s="69"/>
      <c r="AQ8" s="69"/>
      <c r="AR8" s="69"/>
      <c r="AS8" s="69"/>
      <c r="AT8" s="69"/>
      <c r="AU8" s="19"/>
    </row>
    <row r="9" s="67" customFormat="1" ht="116.25" customHeight="1">
      <c r="A9" s="145" t="s">
        <v>97</v>
      </c>
      <c r="B9" s="146"/>
      <c r="C9" s="146"/>
      <c r="D9" s="147"/>
      <c r="E9" s="148" t="s">
        <v>56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50"/>
      <c r="AS9" s="151" t="s">
        <v>57</v>
      </c>
      <c r="AT9" s="152" t="s">
        <v>58</v>
      </c>
      <c r="AU9" s="153" t="s">
        <v>59</v>
      </c>
    </row>
    <row r="10" s="67" customFormat="1" ht="21.75" customHeight="1">
      <c r="A10" s="81" t="s">
        <v>60</v>
      </c>
      <c r="B10" s="154"/>
      <c r="C10" s="82"/>
      <c r="D10" s="84" t="s">
        <v>62</v>
      </c>
      <c r="E10" s="86" t="s">
        <v>63</v>
      </c>
      <c r="F10" s="87"/>
      <c r="G10" s="87"/>
      <c r="H10" s="88"/>
      <c r="I10" s="85" t="s">
        <v>64</v>
      </c>
      <c r="J10" s="85"/>
      <c r="K10" s="85"/>
      <c r="L10" s="85"/>
      <c r="M10" s="85" t="s">
        <v>65</v>
      </c>
      <c r="N10" s="85"/>
      <c r="O10" s="85"/>
      <c r="P10" s="85"/>
      <c r="Q10" s="85" t="s">
        <v>66</v>
      </c>
      <c r="R10" s="85"/>
      <c r="S10" s="85"/>
      <c r="T10" s="85"/>
      <c r="U10" s="85"/>
      <c r="V10" s="85" t="s">
        <v>67</v>
      </c>
      <c r="W10" s="85"/>
      <c r="X10" s="85"/>
      <c r="Y10" s="85" t="s">
        <v>68</v>
      </c>
      <c r="Z10" s="85"/>
      <c r="AA10" s="85"/>
      <c r="AB10" s="85"/>
      <c r="AC10" s="85" t="s">
        <v>69</v>
      </c>
      <c r="AD10" s="85"/>
      <c r="AE10" s="85"/>
      <c r="AF10" s="85"/>
      <c r="AG10" s="85" t="s">
        <v>70</v>
      </c>
      <c r="AH10" s="85"/>
      <c r="AI10" s="85"/>
      <c r="AJ10" s="85"/>
      <c r="AK10" s="85" t="s">
        <v>71</v>
      </c>
      <c r="AL10" s="85"/>
      <c r="AM10" s="85"/>
      <c r="AN10" s="85"/>
      <c r="AO10" s="85" t="s">
        <v>72</v>
      </c>
      <c r="AP10" s="85"/>
      <c r="AQ10" s="85"/>
      <c r="AR10" s="85"/>
      <c r="AS10" s="155"/>
      <c r="AT10" s="156"/>
      <c r="AU10" s="157"/>
    </row>
    <row r="11" s="89" customFormat="1" ht="11.25" customHeight="1">
      <c r="A11" s="90"/>
      <c r="B11" s="158"/>
      <c r="C11" s="91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35</v>
      </c>
      <c r="AN11" s="93">
        <v>36</v>
      </c>
      <c r="AO11" s="93">
        <v>37</v>
      </c>
      <c r="AP11" s="93">
        <v>38</v>
      </c>
      <c r="AQ11" s="93">
        <v>39</v>
      </c>
      <c r="AR11" s="93">
        <v>40</v>
      </c>
      <c r="AS11" s="159"/>
      <c r="AT11" s="160"/>
      <c r="AU11" s="161"/>
    </row>
    <row r="12" ht="12.75" customHeight="1">
      <c r="A12" s="162" t="s">
        <v>74</v>
      </c>
      <c r="B12" s="83" t="s">
        <v>75</v>
      </c>
      <c r="C12" s="85" t="s">
        <v>98</v>
      </c>
      <c r="D12" s="137"/>
      <c r="E12" s="107"/>
      <c r="F12" s="121">
        <v>45910</v>
      </c>
      <c r="G12" s="107"/>
      <c r="H12" s="107"/>
      <c r="I12" s="107"/>
      <c r="J12" s="107"/>
      <c r="K12" s="107"/>
      <c r="L12" s="107"/>
      <c r="M12" s="121">
        <v>45988</v>
      </c>
      <c r="N12" s="107"/>
      <c r="O12" s="107"/>
      <c r="P12" s="107"/>
      <c r="Q12" s="107"/>
      <c r="R12" s="107"/>
      <c r="S12" s="107"/>
      <c r="T12" s="121">
        <v>46007</v>
      </c>
      <c r="U12" s="107"/>
      <c r="V12" s="122">
        <v>46037</v>
      </c>
      <c r="W12" s="122">
        <v>46043</v>
      </c>
      <c r="X12" s="123"/>
      <c r="Y12" s="122">
        <v>46059</v>
      </c>
      <c r="Z12" s="123"/>
      <c r="AA12" s="122">
        <v>46069</v>
      </c>
      <c r="AB12" s="123"/>
      <c r="AC12" s="123"/>
      <c r="AD12" s="123"/>
      <c r="AE12" s="122">
        <v>46099</v>
      </c>
      <c r="AF12" s="123"/>
      <c r="AG12" s="122">
        <v>46118</v>
      </c>
      <c r="AH12" s="122">
        <v>46126</v>
      </c>
      <c r="AI12" s="123"/>
      <c r="AJ12" s="135"/>
      <c r="AK12" s="135"/>
      <c r="AL12" s="139">
        <v>46154</v>
      </c>
      <c r="AM12" s="139">
        <v>46160</v>
      </c>
      <c r="AN12" s="123"/>
      <c r="AO12" s="140"/>
      <c r="AP12" s="140"/>
      <c r="AQ12" s="140"/>
      <c r="AR12" s="140"/>
      <c r="AS12" s="141">
        <f t="shared" ref="AS12:AS21" si="24">COUNTA(E12:AQ12)</f>
        <v>12</v>
      </c>
      <c r="AT12" s="48">
        <v>170</v>
      </c>
      <c r="AU12" s="142">
        <f t="shared" ref="AU12:AU33" si="25">AS12/AT12</f>
        <v>0.070588235294117646</v>
      </c>
    </row>
    <row r="13">
      <c r="A13" s="162"/>
      <c r="B13" s="104"/>
      <c r="C13" s="85" t="s">
        <v>99</v>
      </c>
      <c r="D13" s="137"/>
      <c r="E13" s="107"/>
      <c r="F13" s="121">
        <v>45910</v>
      </c>
      <c r="G13" s="107"/>
      <c r="H13" s="107"/>
      <c r="I13" s="107"/>
      <c r="J13" s="107"/>
      <c r="K13" s="107"/>
      <c r="L13" s="107"/>
      <c r="M13" s="121">
        <v>45988</v>
      </c>
      <c r="N13" s="107"/>
      <c r="O13" s="107"/>
      <c r="P13" s="107"/>
      <c r="Q13" s="107"/>
      <c r="R13" s="107"/>
      <c r="S13" s="107"/>
      <c r="T13" s="121">
        <v>46007</v>
      </c>
      <c r="U13" s="107"/>
      <c r="V13" s="122">
        <v>46037</v>
      </c>
      <c r="W13" s="122">
        <v>46043</v>
      </c>
      <c r="X13" s="123"/>
      <c r="Y13" s="122">
        <v>46059</v>
      </c>
      <c r="Z13" s="123"/>
      <c r="AA13" s="122">
        <v>46069</v>
      </c>
      <c r="AB13" s="123"/>
      <c r="AC13" s="123"/>
      <c r="AD13" s="123"/>
      <c r="AE13" s="122">
        <v>46099</v>
      </c>
      <c r="AF13" s="123"/>
      <c r="AG13" s="122">
        <v>46118</v>
      </c>
      <c r="AH13" s="122">
        <v>46126</v>
      </c>
      <c r="AI13" s="123"/>
      <c r="AJ13" s="135"/>
      <c r="AK13" s="135"/>
      <c r="AL13" s="139">
        <v>46154</v>
      </c>
      <c r="AM13" s="139">
        <v>46160</v>
      </c>
      <c r="AN13" s="123"/>
      <c r="AO13" s="140"/>
      <c r="AP13" s="140"/>
      <c r="AQ13" s="140"/>
      <c r="AR13" s="140"/>
      <c r="AS13" s="141">
        <f t="shared" si="24"/>
        <v>12</v>
      </c>
      <c r="AT13" s="48">
        <v>170</v>
      </c>
      <c r="AU13" s="142">
        <f t="shared" si="25"/>
        <v>0.070588235294117646</v>
      </c>
    </row>
    <row r="14" ht="12.75" customHeight="1">
      <c r="A14" s="162"/>
      <c r="B14" s="83" t="s">
        <v>100</v>
      </c>
      <c r="C14" s="85" t="s">
        <v>98</v>
      </c>
      <c r="D14" s="13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23"/>
      <c r="W14" s="122">
        <v>46045</v>
      </c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35"/>
      <c r="AJ14" s="139">
        <v>46141</v>
      </c>
      <c r="AK14" s="123"/>
      <c r="AL14" s="135"/>
      <c r="AM14" s="123"/>
      <c r="AN14" s="123"/>
      <c r="AO14" s="140"/>
      <c r="AP14" s="140"/>
      <c r="AQ14" s="140"/>
      <c r="AR14" s="140"/>
      <c r="AS14" s="141">
        <f t="shared" si="24"/>
        <v>2</v>
      </c>
      <c r="AT14" s="48">
        <f t="shared" ref="AT14:AT17" si="26">34*3</f>
        <v>102</v>
      </c>
      <c r="AU14" s="142">
        <f t="shared" si="25"/>
        <v>0.019607843137254902</v>
      </c>
    </row>
    <row r="15">
      <c r="A15" s="162"/>
      <c r="B15" s="104"/>
      <c r="C15" s="85" t="s">
        <v>99</v>
      </c>
      <c r="D15" s="137"/>
      <c r="E15" s="107"/>
      <c r="F15" s="107"/>
      <c r="G15" s="107"/>
      <c r="H15" s="107"/>
      <c r="I15" s="107"/>
      <c r="J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23"/>
      <c r="W15" s="122">
        <v>46045</v>
      </c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35"/>
      <c r="AJ15" s="123"/>
      <c r="AK15" s="123"/>
      <c r="AL15" s="135"/>
      <c r="AM15" s="123"/>
      <c r="AN15" s="123"/>
      <c r="AO15" s="140"/>
      <c r="AP15" s="140"/>
      <c r="AQ15" s="140"/>
      <c r="AR15" s="140"/>
      <c r="AS15" s="141">
        <f t="shared" si="24"/>
        <v>1</v>
      </c>
      <c r="AT15" s="48">
        <f t="shared" si="26"/>
        <v>102</v>
      </c>
      <c r="AU15" s="142">
        <f t="shared" si="25"/>
        <v>0.0098039215686274508</v>
      </c>
    </row>
    <row r="16" ht="12.75" customHeight="1">
      <c r="A16" s="162"/>
      <c r="B16" s="126" t="s">
        <v>88</v>
      </c>
      <c r="C16" s="85" t="s">
        <v>98</v>
      </c>
      <c r="D16" s="137"/>
      <c r="E16" s="107"/>
      <c r="F16" s="107"/>
      <c r="G16" s="107"/>
      <c r="H16" s="107"/>
      <c r="I16" s="107"/>
      <c r="J16" s="107"/>
      <c r="K16" s="121">
        <v>45945</v>
      </c>
      <c r="L16" s="107"/>
      <c r="M16" s="107"/>
      <c r="N16" s="107"/>
      <c r="O16" s="107"/>
      <c r="P16" s="107"/>
      <c r="Q16" s="107"/>
      <c r="R16" s="107"/>
      <c r="S16" s="121">
        <v>45999</v>
      </c>
      <c r="T16" s="107"/>
      <c r="U16" s="107"/>
      <c r="V16" s="123"/>
      <c r="W16" s="123"/>
      <c r="X16" s="123"/>
      <c r="Y16" s="123"/>
      <c r="Z16" s="123"/>
      <c r="AA16" s="123"/>
      <c r="AB16" s="123"/>
      <c r="AC16" s="123"/>
      <c r="AD16" s="122">
        <v>46092</v>
      </c>
      <c r="AE16" s="123"/>
      <c r="AF16" s="123"/>
      <c r="AG16" s="123"/>
      <c r="AH16" s="123"/>
      <c r="AI16" s="135"/>
      <c r="AJ16" s="123"/>
      <c r="AK16" s="123"/>
      <c r="AL16" s="123"/>
      <c r="AM16" s="123"/>
      <c r="AN16" s="122">
        <v>46167</v>
      </c>
      <c r="AO16" s="140"/>
      <c r="AP16" s="140"/>
      <c r="AQ16" s="140"/>
      <c r="AR16" s="140"/>
      <c r="AS16" s="141">
        <f t="shared" si="24"/>
        <v>4</v>
      </c>
      <c r="AT16" s="48">
        <f t="shared" si="26"/>
        <v>102</v>
      </c>
      <c r="AU16" s="142">
        <f t="shared" si="25"/>
        <v>0.039215686274509803</v>
      </c>
    </row>
    <row r="17" ht="12.75" customHeight="1">
      <c r="A17" s="162"/>
      <c r="B17" s="127"/>
      <c r="C17" s="85" t="s">
        <v>99</v>
      </c>
      <c r="D17" s="137"/>
      <c r="E17" s="107"/>
      <c r="F17" s="107"/>
      <c r="G17" s="107"/>
      <c r="H17" s="107"/>
      <c r="I17" s="107"/>
      <c r="J17" s="107"/>
      <c r="K17" s="121">
        <v>45945</v>
      </c>
      <c r="L17" s="107"/>
      <c r="M17" s="107"/>
      <c r="N17" s="107"/>
      <c r="O17" s="107"/>
      <c r="P17" s="107"/>
      <c r="Q17" s="107"/>
      <c r="R17" s="107"/>
      <c r="S17" s="121">
        <v>45999</v>
      </c>
      <c r="T17" s="107"/>
      <c r="U17" s="107"/>
      <c r="V17" s="123"/>
      <c r="W17" s="123"/>
      <c r="X17" s="123"/>
      <c r="Y17" s="123"/>
      <c r="Z17" s="123"/>
      <c r="AA17" s="123"/>
      <c r="AB17" s="123"/>
      <c r="AC17" s="123"/>
      <c r="AD17" s="122">
        <v>46092</v>
      </c>
      <c r="AE17" s="123"/>
      <c r="AF17" s="123"/>
      <c r="AG17" s="123"/>
      <c r="AH17" s="123"/>
      <c r="AI17" s="135"/>
      <c r="AJ17" s="139">
        <v>46141</v>
      </c>
      <c r="AK17" s="140"/>
      <c r="AL17" s="140"/>
      <c r="AM17" s="123"/>
      <c r="AN17" s="122">
        <v>46167</v>
      </c>
      <c r="AO17" s="140"/>
      <c r="AP17" s="140"/>
      <c r="AQ17" s="140"/>
      <c r="AR17" s="140"/>
      <c r="AS17" s="141">
        <f t="shared" si="24"/>
        <v>5</v>
      </c>
      <c r="AT17" s="48">
        <f t="shared" si="26"/>
        <v>102</v>
      </c>
      <c r="AU17" s="142">
        <f t="shared" si="25"/>
        <v>0.049019607843137254</v>
      </c>
    </row>
    <row r="18" ht="12.75" customHeight="1">
      <c r="A18" s="162"/>
      <c r="B18" s="83" t="s">
        <v>78</v>
      </c>
      <c r="C18" s="85" t="s">
        <v>98</v>
      </c>
      <c r="D18" s="137"/>
      <c r="E18" s="107"/>
      <c r="F18" s="107"/>
      <c r="G18" s="107"/>
      <c r="H18" s="107"/>
      <c r="I18" s="107"/>
      <c r="J18" s="107"/>
      <c r="K18" s="107"/>
      <c r="L18" s="107"/>
      <c r="M18" s="107"/>
      <c r="N18" s="121">
        <v>45968</v>
      </c>
      <c r="O18" s="107"/>
      <c r="P18" s="107"/>
      <c r="Q18" s="107"/>
      <c r="R18" s="107"/>
      <c r="S18" s="107"/>
      <c r="T18" s="107"/>
      <c r="U18" s="107"/>
      <c r="V18" s="123"/>
      <c r="W18" s="123"/>
      <c r="X18" s="123"/>
      <c r="Y18" s="123"/>
      <c r="Z18" s="122">
        <v>46064</v>
      </c>
      <c r="AA18" s="122">
        <v>46069</v>
      </c>
      <c r="AB18" s="123"/>
      <c r="AC18" s="123"/>
      <c r="AD18" s="123"/>
      <c r="AE18" s="123"/>
      <c r="AF18" s="123"/>
      <c r="AG18" s="123"/>
      <c r="AH18" s="123"/>
      <c r="AI18" s="135"/>
      <c r="AJ18" s="122">
        <v>46140</v>
      </c>
      <c r="AK18" s="140"/>
      <c r="AL18" s="143"/>
      <c r="AM18" s="122">
        <v>46163</v>
      </c>
      <c r="AN18" s="123"/>
      <c r="AO18" s="140"/>
      <c r="AP18" s="140"/>
      <c r="AQ18" s="140"/>
      <c r="AR18" s="140"/>
      <c r="AS18" s="141">
        <f t="shared" si="24"/>
        <v>5</v>
      </c>
      <c r="AT18" s="48">
        <f t="shared" ref="AT18:AT19" si="27">34*5</f>
        <v>170</v>
      </c>
      <c r="AU18" s="142">
        <f t="shared" si="25"/>
        <v>0.029411764705882353</v>
      </c>
    </row>
    <row r="19" ht="12.75" customHeight="1">
      <c r="A19" s="162"/>
      <c r="B19" s="104"/>
      <c r="C19" s="85" t="s">
        <v>99</v>
      </c>
      <c r="D19" s="137"/>
      <c r="E19" s="107"/>
      <c r="F19" s="107"/>
      <c r="G19" s="107"/>
      <c r="H19" s="107"/>
      <c r="J19" s="107"/>
      <c r="K19" s="107"/>
      <c r="L19" s="107"/>
      <c r="M19" s="107"/>
      <c r="N19" s="121">
        <v>45968</v>
      </c>
      <c r="O19" s="107"/>
      <c r="P19" s="107"/>
      <c r="Q19" s="107"/>
      <c r="R19" s="107"/>
      <c r="S19" s="107"/>
      <c r="T19" s="107"/>
      <c r="U19" s="107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35"/>
      <c r="AJ19" s="122">
        <v>46140</v>
      </c>
      <c r="AK19" s="140"/>
      <c r="AL19" s="140"/>
      <c r="AM19" s="122">
        <v>46162</v>
      </c>
      <c r="AN19" s="123"/>
      <c r="AO19" s="140"/>
      <c r="AP19" s="140"/>
      <c r="AQ19" s="140"/>
      <c r="AR19" s="140"/>
      <c r="AS19" s="141">
        <f t="shared" si="24"/>
        <v>3</v>
      </c>
      <c r="AT19" s="48">
        <f t="shared" si="27"/>
        <v>170</v>
      </c>
      <c r="AU19" s="142">
        <f t="shared" si="25"/>
        <v>0.017647058823529412</v>
      </c>
    </row>
    <row r="20">
      <c r="A20" s="162"/>
      <c r="B20" s="83" t="s">
        <v>101</v>
      </c>
      <c r="C20" s="85" t="s">
        <v>98</v>
      </c>
      <c r="D20" s="137"/>
      <c r="E20" s="107"/>
      <c r="F20" s="107"/>
      <c r="G20" s="107"/>
      <c r="H20" s="107"/>
      <c r="I20" s="121">
        <v>45935</v>
      </c>
      <c r="J20" s="107"/>
      <c r="K20" s="107"/>
      <c r="L20" s="107"/>
      <c r="M20" s="107"/>
      <c r="N20" s="107"/>
      <c r="O20" s="121">
        <v>45973</v>
      </c>
      <c r="P20" s="107"/>
      <c r="Q20" s="107"/>
      <c r="R20" s="107"/>
      <c r="S20" s="107"/>
      <c r="T20" s="107"/>
      <c r="U20" s="121">
        <v>46021</v>
      </c>
      <c r="V20" s="120"/>
      <c r="W20" s="123"/>
      <c r="X20" s="123"/>
      <c r="Y20" s="123"/>
      <c r="Z20" s="123"/>
      <c r="AA20" s="123"/>
      <c r="AB20" s="122">
        <v>46078</v>
      </c>
      <c r="AC20" s="123"/>
      <c r="AD20" s="123"/>
      <c r="AE20" s="123"/>
      <c r="AF20" s="123"/>
      <c r="AG20" s="123"/>
      <c r="AH20" s="123"/>
      <c r="AI20" s="135"/>
      <c r="AJ20" s="123"/>
      <c r="AK20" s="140"/>
      <c r="AL20" s="140"/>
      <c r="AM20" s="123"/>
      <c r="AN20" s="123"/>
      <c r="AO20" s="140"/>
      <c r="AP20" s="140"/>
      <c r="AQ20" s="140"/>
      <c r="AR20" s="140"/>
      <c r="AS20" s="141">
        <f t="shared" si="24"/>
        <v>4</v>
      </c>
      <c r="AT20" s="48">
        <f t="shared" ref="AT20:AT21" si="28">34*3</f>
        <v>102</v>
      </c>
      <c r="AU20" s="142">
        <f t="shared" si="25"/>
        <v>0.039215686274509803</v>
      </c>
    </row>
    <row r="21">
      <c r="A21" s="162"/>
      <c r="B21" s="104"/>
      <c r="C21" s="85" t="s">
        <v>99</v>
      </c>
      <c r="D21" s="137"/>
      <c r="E21" s="107"/>
      <c r="F21" s="107"/>
      <c r="G21" s="107"/>
      <c r="H21" s="107"/>
      <c r="I21" s="121">
        <v>45935</v>
      </c>
      <c r="J21" s="107"/>
      <c r="K21" s="107"/>
      <c r="L21" s="107"/>
      <c r="M21" s="107"/>
      <c r="N21" s="107"/>
      <c r="O21" s="121">
        <v>45973</v>
      </c>
      <c r="P21" s="107"/>
      <c r="Q21" s="107"/>
      <c r="R21" s="107"/>
      <c r="S21" s="107"/>
      <c r="T21" s="107"/>
      <c r="U21" s="121">
        <v>46021</v>
      </c>
      <c r="V21" s="120"/>
      <c r="W21" s="123"/>
      <c r="X21" s="123"/>
      <c r="Y21" s="123"/>
      <c r="Z21" s="123"/>
      <c r="AA21" s="123"/>
      <c r="AB21" s="122">
        <v>46078</v>
      </c>
      <c r="AC21" s="123"/>
      <c r="AD21" s="123"/>
      <c r="AE21" s="123"/>
      <c r="AF21" s="123"/>
      <c r="AG21" s="123"/>
      <c r="AH21" s="123"/>
      <c r="AI21" s="135"/>
      <c r="AJ21" s="123"/>
      <c r="AK21" s="140"/>
      <c r="AL21" s="140"/>
      <c r="AM21" s="123"/>
      <c r="AN21" s="123"/>
      <c r="AO21" s="140"/>
      <c r="AP21" s="140"/>
      <c r="AQ21" s="140"/>
      <c r="AR21" s="140"/>
      <c r="AS21" s="141">
        <f t="shared" si="24"/>
        <v>4</v>
      </c>
      <c r="AT21" s="48">
        <f t="shared" si="28"/>
        <v>102</v>
      </c>
      <c r="AU21" s="142">
        <f t="shared" si="25"/>
        <v>0.039215686274509803</v>
      </c>
    </row>
    <row r="22" ht="12.75" customHeight="1">
      <c r="A22" s="162"/>
      <c r="B22" s="83" t="s">
        <v>102</v>
      </c>
      <c r="C22" s="85" t="s">
        <v>98</v>
      </c>
      <c r="D22" s="13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23"/>
      <c r="W22" s="123"/>
      <c r="X22" s="123"/>
      <c r="Y22" s="122">
        <v>46057</v>
      </c>
      <c r="Z22" s="123"/>
      <c r="AA22" s="123"/>
      <c r="AB22" s="123"/>
      <c r="AC22" s="123"/>
      <c r="AD22" s="123"/>
      <c r="AE22" s="123"/>
      <c r="AF22" s="123"/>
      <c r="AG22" s="123"/>
      <c r="AH22" s="123"/>
      <c r="AI22" s="125">
        <v>46134</v>
      </c>
      <c r="AJ22" s="135"/>
      <c r="AK22" s="123"/>
      <c r="AL22" s="163">
        <v>46155</v>
      </c>
      <c r="AM22" s="123"/>
      <c r="AN22" s="123"/>
      <c r="AO22" s="140"/>
      <c r="AP22" s="140"/>
      <c r="AQ22" s="140"/>
      <c r="AR22" s="140"/>
      <c r="AS22" s="141">
        <v>3</v>
      </c>
      <c r="AT22" s="48">
        <f t="shared" ref="AT22:AT29" si="29">34*1</f>
        <v>34</v>
      </c>
      <c r="AU22" s="142">
        <f t="shared" si="25"/>
        <v>0.088235294117647065</v>
      </c>
    </row>
    <row r="23" ht="12.75" customHeight="1">
      <c r="A23" s="162"/>
      <c r="B23" s="104"/>
      <c r="C23" s="85" t="s">
        <v>99</v>
      </c>
      <c r="D23" s="13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23"/>
      <c r="W23" s="123"/>
      <c r="X23" s="123"/>
      <c r="Y23" s="122">
        <v>46057</v>
      </c>
      <c r="Z23" s="123"/>
      <c r="AA23" s="123"/>
      <c r="AB23" s="123"/>
      <c r="AC23" s="123"/>
      <c r="AD23" s="123"/>
      <c r="AE23" s="123"/>
      <c r="AF23" s="123"/>
      <c r="AG23" s="123"/>
      <c r="AH23" s="123"/>
      <c r="AI23" s="122">
        <v>46134</v>
      </c>
      <c r="AJ23" s="135"/>
      <c r="AK23" s="123"/>
      <c r="AL23" s="143"/>
      <c r="AM23" s="123"/>
      <c r="AN23" s="123"/>
      <c r="AO23" s="140"/>
      <c r="AP23" s="140"/>
      <c r="AQ23" s="140"/>
      <c r="AR23" s="140"/>
      <c r="AS23" s="141">
        <v>3</v>
      </c>
      <c r="AT23" s="48">
        <f t="shared" si="29"/>
        <v>34</v>
      </c>
      <c r="AU23" s="142">
        <f t="shared" si="25"/>
        <v>0.088235294117647065</v>
      </c>
    </row>
    <row r="24" ht="12.75" customHeight="1">
      <c r="A24" s="162"/>
      <c r="B24" s="83" t="s">
        <v>103</v>
      </c>
      <c r="C24" s="85" t="s">
        <v>98</v>
      </c>
      <c r="D24" s="13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35"/>
      <c r="AI24" s="122">
        <v>46135</v>
      </c>
      <c r="AJ24" s="135"/>
      <c r="AK24" s="120"/>
      <c r="AL24" s="143"/>
      <c r="AM24" s="123"/>
      <c r="AN24" s="123"/>
      <c r="AO24" s="140"/>
      <c r="AP24" s="140"/>
      <c r="AQ24" s="140"/>
      <c r="AR24" s="140"/>
      <c r="AS24" s="141">
        <v>1</v>
      </c>
      <c r="AT24" s="48">
        <f t="shared" si="29"/>
        <v>34</v>
      </c>
      <c r="AU24" s="142">
        <f t="shared" si="25"/>
        <v>0.029411764705882353</v>
      </c>
    </row>
    <row r="25" ht="12.75" customHeight="1">
      <c r="A25" s="162"/>
      <c r="B25" s="104"/>
      <c r="C25" s="85" t="s">
        <v>99</v>
      </c>
      <c r="D25" s="13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35"/>
      <c r="AI25" s="125">
        <v>46135</v>
      </c>
      <c r="AJ25" s="135"/>
      <c r="AK25" s="123"/>
      <c r="AL25" s="163">
        <v>46155</v>
      </c>
      <c r="AM25" s="120"/>
      <c r="AN25" s="123"/>
      <c r="AO25" s="140"/>
      <c r="AP25" s="140"/>
      <c r="AQ25" s="140"/>
      <c r="AR25" s="140"/>
      <c r="AS25" s="141">
        <v>1</v>
      </c>
      <c r="AT25" s="48">
        <f t="shared" si="29"/>
        <v>34</v>
      </c>
      <c r="AU25" s="142">
        <f t="shared" si="25"/>
        <v>0.029411764705882353</v>
      </c>
    </row>
    <row r="26" ht="12.75" customHeight="1">
      <c r="A26" s="162"/>
      <c r="B26" s="85" t="s">
        <v>81</v>
      </c>
      <c r="C26" s="85" t="s">
        <v>98</v>
      </c>
      <c r="D26" s="13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34"/>
      <c r="AK26" s="125">
        <v>46150</v>
      </c>
      <c r="AL26" s="140"/>
      <c r="AM26" s="123"/>
      <c r="AN26" s="123"/>
      <c r="AO26" s="140"/>
      <c r="AP26" s="140"/>
      <c r="AQ26" s="140"/>
      <c r="AR26" s="140"/>
      <c r="AS26" s="141">
        <v>1</v>
      </c>
      <c r="AT26" s="48">
        <f t="shared" si="29"/>
        <v>34</v>
      </c>
      <c r="AU26" s="142">
        <f t="shared" si="25"/>
        <v>0.029411764705882353</v>
      </c>
    </row>
    <row r="27" ht="12.75" customHeight="1">
      <c r="A27" s="162"/>
      <c r="B27" s="85"/>
      <c r="C27" s="85" t="s">
        <v>99</v>
      </c>
      <c r="D27" s="13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0"/>
      <c r="AK27" s="125">
        <v>46150</v>
      </c>
      <c r="AL27" s="140"/>
      <c r="AM27" s="123"/>
      <c r="AN27" s="123"/>
      <c r="AO27" s="140"/>
      <c r="AP27" s="140"/>
      <c r="AQ27" s="140"/>
      <c r="AR27" s="140"/>
      <c r="AS27" s="141">
        <v>1</v>
      </c>
      <c r="AT27" s="48">
        <f t="shared" si="29"/>
        <v>34</v>
      </c>
      <c r="AU27" s="164">
        <f t="shared" si="25"/>
        <v>0.029411764705882353</v>
      </c>
    </row>
    <row r="28" ht="12.75" customHeight="1">
      <c r="A28" s="162"/>
      <c r="B28" s="85" t="s">
        <v>82</v>
      </c>
      <c r="C28" s="85" t="s">
        <v>98</v>
      </c>
      <c r="D28" s="13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5">
        <v>46142</v>
      </c>
      <c r="AK28" s="120"/>
      <c r="AL28" s="140"/>
      <c r="AM28" s="123"/>
      <c r="AN28" s="123"/>
      <c r="AO28" s="140"/>
      <c r="AP28" s="140"/>
      <c r="AQ28" s="140"/>
      <c r="AR28" s="140"/>
      <c r="AS28" s="141">
        <v>1</v>
      </c>
      <c r="AT28" s="48">
        <f t="shared" si="29"/>
        <v>34</v>
      </c>
      <c r="AU28" s="164">
        <f t="shared" si="25"/>
        <v>0.029411764705882353</v>
      </c>
    </row>
    <row r="29" ht="12.75" customHeight="1">
      <c r="A29" s="162"/>
      <c r="B29" s="85"/>
      <c r="C29" s="85" t="s">
        <v>99</v>
      </c>
      <c r="D29" s="13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5">
        <v>46142</v>
      </c>
      <c r="AK29" s="120"/>
      <c r="AL29" s="140"/>
      <c r="AM29" s="123"/>
      <c r="AN29" s="123"/>
      <c r="AO29" s="140"/>
      <c r="AP29" s="140"/>
      <c r="AQ29" s="140"/>
      <c r="AR29" s="140"/>
      <c r="AS29" s="141">
        <v>1</v>
      </c>
      <c r="AT29" s="48">
        <f t="shared" si="29"/>
        <v>34</v>
      </c>
      <c r="AU29" s="164">
        <f t="shared" si="25"/>
        <v>0.029411764705882353</v>
      </c>
    </row>
    <row r="30" ht="12.75" customHeight="1">
      <c r="A30" s="162"/>
      <c r="B30" s="85" t="s">
        <v>83</v>
      </c>
      <c r="C30" s="85" t="s">
        <v>98</v>
      </c>
      <c r="D30" s="13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0"/>
      <c r="AK30" s="120"/>
      <c r="AL30" s="140"/>
      <c r="AM30" s="123"/>
      <c r="AN30" s="123"/>
      <c r="AO30" s="140"/>
      <c r="AP30" s="140"/>
      <c r="AQ30" s="140"/>
      <c r="AR30" s="140"/>
      <c r="AS30" s="141">
        <f t="shared" ref="AS30:AS33" si="30">SUM(E30:AR30)</f>
        <v>0</v>
      </c>
      <c r="AT30" s="48">
        <f t="shared" ref="AT30:AT33" si="31">34*2</f>
        <v>68</v>
      </c>
      <c r="AU30" s="164">
        <f t="shared" si="25"/>
        <v>0</v>
      </c>
    </row>
    <row r="31" ht="12.75" customHeight="1">
      <c r="A31" s="162"/>
      <c r="B31" s="85"/>
      <c r="C31" s="85" t="s">
        <v>99</v>
      </c>
      <c r="D31" s="13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0"/>
      <c r="AK31" s="120"/>
      <c r="AL31" s="140"/>
      <c r="AM31" s="123"/>
      <c r="AN31" s="123"/>
      <c r="AO31" s="140"/>
      <c r="AP31" s="140"/>
      <c r="AQ31" s="140"/>
      <c r="AR31" s="140"/>
      <c r="AS31" s="141">
        <f t="shared" si="30"/>
        <v>0</v>
      </c>
      <c r="AT31" s="48">
        <f t="shared" si="31"/>
        <v>68</v>
      </c>
      <c r="AU31" s="164">
        <f t="shared" si="25"/>
        <v>0</v>
      </c>
    </row>
    <row r="32" ht="12.75" customHeight="1">
      <c r="A32" s="162"/>
      <c r="B32" s="85" t="s">
        <v>84</v>
      </c>
      <c r="C32" s="85" t="s">
        <v>98</v>
      </c>
      <c r="D32" s="13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0"/>
      <c r="AK32" s="120"/>
      <c r="AL32" s="140"/>
      <c r="AM32" s="123"/>
      <c r="AN32" s="123"/>
      <c r="AO32" s="140"/>
      <c r="AP32" s="140"/>
      <c r="AQ32" s="140"/>
      <c r="AR32" s="140"/>
      <c r="AS32" s="141">
        <f t="shared" si="30"/>
        <v>0</v>
      </c>
      <c r="AT32" s="48">
        <f t="shared" si="31"/>
        <v>68</v>
      </c>
      <c r="AU32" s="164">
        <f t="shared" si="25"/>
        <v>0</v>
      </c>
    </row>
    <row r="33" ht="12.75" customHeight="1">
      <c r="A33" s="162"/>
      <c r="B33" s="85"/>
      <c r="C33" s="85" t="s">
        <v>99</v>
      </c>
      <c r="D33" s="13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0"/>
      <c r="AK33" s="120"/>
      <c r="AL33" s="140"/>
      <c r="AM33" s="123"/>
      <c r="AN33" s="123"/>
      <c r="AO33" s="140"/>
      <c r="AP33" s="140"/>
      <c r="AQ33" s="140"/>
      <c r="AR33" s="140"/>
      <c r="AS33" s="141">
        <f t="shared" si="30"/>
        <v>0</v>
      </c>
      <c r="AT33" s="48">
        <f t="shared" si="31"/>
        <v>68</v>
      </c>
      <c r="AU33" s="164">
        <f t="shared" si="25"/>
        <v>0</v>
      </c>
    </row>
  </sheetData>
  <mergeCells count="40">
    <mergeCell ref="G3:Y3"/>
    <mergeCell ref="Z3:AD3"/>
    <mergeCell ref="AE3:AO5"/>
    <mergeCell ref="AP3:AQ5"/>
    <mergeCell ref="B4:C4"/>
    <mergeCell ref="Z4:AD5"/>
    <mergeCell ref="AR4:AS4"/>
    <mergeCell ref="G5:Y7"/>
    <mergeCell ref="AR5:AS5"/>
    <mergeCell ref="Z6:AD6"/>
    <mergeCell ref="A7:B7"/>
    <mergeCell ref="C7:D7"/>
    <mergeCell ref="A9:D9"/>
    <mergeCell ref="E9:AR9"/>
    <mergeCell ref="AS9:AS11"/>
    <mergeCell ref="AT9:AT11"/>
    <mergeCell ref="AU9:AU11"/>
    <mergeCell ref="A10:C11"/>
    <mergeCell ref="E10:H10"/>
    <mergeCell ref="I10:L10"/>
    <mergeCell ref="M10:P10"/>
    <mergeCell ref="Q10:U10"/>
    <mergeCell ref="V10:X10"/>
    <mergeCell ref="Y10:AB10"/>
    <mergeCell ref="AC10:AF10"/>
    <mergeCell ref="AG10:AJ10"/>
    <mergeCell ref="AK10:AN10"/>
    <mergeCell ref="AO10:AR10"/>
    <mergeCell ref="A12:A33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</mergeCells>
  <printOptions headings="0" gridLines="0"/>
  <pageMargins left="0.25" right="0.25" top="0.51000000000000012" bottom="0.75" header="0.29999999999999999" footer="0.29999999999999999"/>
  <pageSetup paperSize="9" scale="36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B4" zoomScale="70" workbookViewId="0">
      <selection activeCell="C7" activeCellId="0" sqref="C7:D7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4.88671875"/>
    <col customWidth="1" min="5" max="5" style="8" width="9.44140625"/>
    <col customWidth="1" min="6" max="6" style="8" width="6.5546875"/>
    <col customWidth="1" min="7" max="7" style="8" width="3.33203125"/>
    <col customWidth="1" min="8" max="8" style="8" width="4.33203125"/>
    <col customWidth="1" min="9" max="9" style="8" width="7"/>
    <col customWidth="1" min="10" max="10" style="8" width="6"/>
    <col customWidth="1" min="11" max="11" style="8" width="6.44140625"/>
    <col customWidth="1" min="12" max="14" style="8" width="4.33203125"/>
    <col customWidth="1" min="15" max="15" style="8" width="7.44140625"/>
    <col customWidth="1" min="16" max="16" style="8" width="6.109375"/>
    <col customWidth="1" min="17" max="17" style="8" width="6"/>
    <col customWidth="1" min="18" max="19" style="8" width="4.33203125"/>
    <col customWidth="1" min="20" max="21" style="8" width="6.5546875"/>
    <col customWidth="1" min="22" max="22" style="8" width="6.44140625"/>
    <col customWidth="1" min="23" max="23" style="8" width="6.21875"/>
    <col customWidth="1" min="24" max="24" style="8" width="4.33203125"/>
    <col customWidth="1" min="25" max="26" style="8" width="8"/>
    <col customWidth="1" min="27" max="27" style="8" width="4.33203125"/>
    <col customWidth="1" min="28" max="28" style="8" width="8.6640625"/>
    <col customWidth="1" min="29" max="29" style="8" width="4.33203125"/>
    <col customWidth="1" min="30" max="30" style="8" width="7.5546875"/>
    <col customWidth="1" min="31" max="31" style="8" width="8.109375"/>
    <col customWidth="1" min="32" max="32" style="8" width="6.88671875"/>
    <col customWidth="1" min="33" max="33" style="8" width="7"/>
    <col customWidth="1" min="34" max="34" style="8" width="7.21875"/>
    <col customWidth="1" min="35" max="35" style="8" width="4.33203125"/>
    <col customWidth="1" min="36" max="36" style="8" width="9.44140625"/>
    <col customWidth="1" min="37" max="37" style="8" width="10"/>
    <col customWidth="1" min="38" max="38" style="8" width="9.88671875"/>
    <col customWidth="1" min="39" max="39" style="8" width="9.109375"/>
    <col customWidth="1" min="40" max="40" style="8" width="6.21875"/>
    <col customWidth="1" min="41" max="41" style="8" width="8.77734375"/>
    <col customWidth="1" min="42" max="44" style="8" width="4.33203125"/>
    <col customWidth="1" min="45" max="45" style="8" width="5.44140625"/>
    <col customWidth="1" min="46" max="46" style="8" width="6.6640625"/>
    <col customWidth="1" min="47" max="47" style="8" width="6"/>
    <col customWidth="1" min="48" max="48" style="8" width="7.44140625"/>
    <col customWidth="1" min="49" max="49" style="8" width="13"/>
    <col min="50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F1" s="12"/>
      <c r="AG1" s="12"/>
      <c r="AO1" s="12"/>
      <c r="AP1" s="12"/>
      <c r="AQ1" s="12"/>
      <c r="AR1" s="12"/>
      <c r="AS1" s="12"/>
      <c r="AT1" s="12"/>
      <c r="AU1" s="12"/>
      <c r="AV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8"/>
      <c r="AM2" s="8"/>
      <c r="AN2" s="8"/>
      <c r="AO2" s="19"/>
      <c r="AP2" s="19"/>
      <c r="AQ2" s="19"/>
      <c r="AR2" s="20"/>
      <c r="AS2" s="20"/>
      <c r="AT2" s="20"/>
      <c r="AU2" s="20"/>
      <c r="AV2" s="20"/>
      <c r="AW2" s="8"/>
      <c r="AX2" s="8"/>
      <c r="AY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4"/>
      <c r="AA3" s="26" t="s">
        <v>34</v>
      </c>
      <c r="AB3" s="27"/>
      <c r="AC3" s="27"/>
      <c r="AD3" s="27"/>
      <c r="AE3" s="28"/>
      <c r="AF3" s="29" t="s">
        <v>35</v>
      </c>
      <c r="AG3" s="30"/>
      <c r="AH3" s="30"/>
      <c r="AI3" s="30"/>
      <c r="AJ3" s="30"/>
      <c r="AK3" s="30"/>
      <c r="AL3" s="30"/>
      <c r="AM3" s="30"/>
      <c r="AN3" s="30"/>
      <c r="AO3" s="30"/>
      <c r="AP3" s="31"/>
      <c r="AQ3" s="32" t="s">
        <v>36</v>
      </c>
      <c r="AR3" s="32"/>
      <c r="AS3" s="33" t="s">
        <v>37</v>
      </c>
      <c r="AT3" s="33"/>
      <c r="AU3" s="34"/>
      <c r="AV3" s="8"/>
      <c r="AW3" s="8"/>
      <c r="AX3" s="35"/>
      <c r="AY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9" t="s">
        <v>40</v>
      </c>
      <c r="AB4" s="40"/>
      <c r="AC4" s="40"/>
      <c r="AD4" s="40"/>
      <c r="AE4" s="41"/>
      <c r="AF4" s="42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32"/>
      <c r="AR4" s="32"/>
      <c r="AS4" s="45" t="s">
        <v>41</v>
      </c>
      <c r="AT4" s="45"/>
      <c r="AX4" s="35"/>
      <c r="AY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104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165"/>
      <c r="AA5" s="50"/>
      <c r="AB5" s="50"/>
      <c r="AC5" s="50"/>
      <c r="AD5" s="50"/>
      <c r="AE5" s="51"/>
      <c r="AF5" s="52"/>
      <c r="AG5" s="53"/>
      <c r="AH5" s="53"/>
      <c r="AI5" s="53"/>
      <c r="AJ5" s="53"/>
      <c r="AK5" s="53"/>
      <c r="AL5" s="53"/>
      <c r="AM5" s="53"/>
      <c r="AN5" s="53"/>
      <c r="AO5" s="53"/>
      <c r="AP5" s="54"/>
      <c r="AQ5" s="32"/>
      <c r="AR5" s="32"/>
      <c r="AS5" s="55" t="s">
        <v>31</v>
      </c>
      <c r="AT5" s="56"/>
      <c r="AX5" s="35"/>
      <c r="AY5" s="8"/>
    </row>
    <row r="6" ht="35.25" customHeight="1">
      <c r="A6" s="57" t="s">
        <v>47</v>
      </c>
      <c r="B6" s="58">
        <v>46041</v>
      </c>
      <c r="C6" s="47" t="s">
        <v>48</v>
      </c>
      <c r="D6" s="59">
        <v>46148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166"/>
      <c r="AA6" s="61" t="s">
        <v>49</v>
      </c>
      <c r="AB6" s="62"/>
      <c r="AC6" s="62"/>
      <c r="AD6" s="62"/>
      <c r="AE6" s="62"/>
      <c r="AF6" s="63" t="s">
        <v>50</v>
      </c>
      <c r="AG6" s="64"/>
      <c r="AH6" s="64"/>
      <c r="AI6" s="64"/>
      <c r="AJ6" s="64"/>
      <c r="AK6" s="19"/>
      <c r="AX6" s="8"/>
      <c r="AY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67"/>
      <c r="AB7" s="67"/>
      <c r="AC7" s="8"/>
      <c r="AE7" s="67"/>
      <c r="AF7" s="68" t="s">
        <v>53</v>
      </c>
      <c r="AS7" s="69"/>
      <c r="AT7" s="69"/>
      <c r="AU7" s="69"/>
      <c r="AV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AA8" s="70"/>
      <c r="AB8" s="8"/>
      <c r="AC8" s="72"/>
      <c r="AD8" s="72"/>
      <c r="AE8" s="72"/>
      <c r="AF8" s="73" t="s">
        <v>54</v>
      </c>
      <c r="AG8" s="69"/>
      <c r="AH8" s="69"/>
      <c r="AI8" s="69"/>
      <c r="AJ8" s="69"/>
      <c r="AK8" s="69"/>
      <c r="AL8" s="69"/>
      <c r="AM8" s="69"/>
      <c r="AN8" s="19"/>
      <c r="AO8" s="74"/>
      <c r="AP8" s="69"/>
      <c r="AQ8" s="69"/>
      <c r="AR8" s="69"/>
      <c r="AS8" s="69"/>
      <c r="AT8" s="69"/>
      <c r="AU8" s="69"/>
      <c r="AV8" s="19"/>
    </row>
    <row r="9" s="67" customFormat="1" ht="116.25" customHeight="1">
      <c r="A9" s="145" t="s">
        <v>105</v>
      </c>
      <c r="B9" s="146"/>
      <c r="C9" s="146"/>
      <c r="D9" s="147"/>
      <c r="E9" s="148" t="s">
        <v>56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50"/>
      <c r="AT9" s="151" t="s">
        <v>57</v>
      </c>
      <c r="AU9" s="152" t="s">
        <v>58</v>
      </c>
      <c r="AV9" s="153" t="s">
        <v>59</v>
      </c>
    </row>
    <row r="10" s="67" customFormat="1" ht="21.75" customHeight="1">
      <c r="A10" s="81" t="s">
        <v>60</v>
      </c>
      <c r="B10" s="154"/>
      <c r="C10" s="82"/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5" t="s">
        <v>65</v>
      </c>
      <c r="N10" s="85"/>
      <c r="O10" s="85"/>
      <c r="P10" s="85"/>
      <c r="Q10" s="85" t="s">
        <v>66</v>
      </c>
      <c r="R10" s="85"/>
      <c r="S10" s="85"/>
      <c r="T10" s="85"/>
      <c r="U10" s="85"/>
      <c r="V10" s="85" t="s">
        <v>67</v>
      </c>
      <c r="W10" s="85"/>
      <c r="X10" s="85"/>
      <c r="Y10" s="85" t="s">
        <v>68</v>
      </c>
      <c r="Z10" s="85"/>
      <c r="AA10" s="85"/>
      <c r="AB10" s="85"/>
      <c r="AC10" s="85"/>
      <c r="AD10" s="85" t="s">
        <v>69</v>
      </c>
      <c r="AE10" s="85"/>
      <c r="AF10" s="85"/>
      <c r="AG10" s="85"/>
      <c r="AH10" s="85" t="s">
        <v>70</v>
      </c>
      <c r="AI10" s="85"/>
      <c r="AJ10" s="85"/>
      <c r="AK10" s="85"/>
      <c r="AL10" s="85" t="s">
        <v>71</v>
      </c>
      <c r="AM10" s="85"/>
      <c r="AN10" s="85"/>
      <c r="AO10" s="85"/>
      <c r="AP10" s="85" t="s">
        <v>72</v>
      </c>
      <c r="AQ10" s="85"/>
      <c r="AR10" s="85"/>
      <c r="AS10" s="85"/>
      <c r="AT10" s="155"/>
      <c r="AU10" s="156"/>
      <c r="AV10" s="157"/>
    </row>
    <row r="11" s="89" customFormat="1" ht="11.25" customHeight="1">
      <c r="A11" s="90"/>
      <c r="B11" s="158"/>
      <c r="C11" s="91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21</v>
      </c>
      <c r="AA11" s="93">
        <v>22</v>
      </c>
      <c r="AB11" s="93">
        <v>23</v>
      </c>
      <c r="AC11" s="93">
        <v>24</v>
      </c>
      <c r="AD11" s="93">
        <v>25</v>
      </c>
      <c r="AE11" s="93">
        <v>26</v>
      </c>
      <c r="AF11" s="93">
        <v>27</v>
      </c>
      <c r="AG11" s="93">
        <v>28</v>
      </c>
      <c r="AH11" s="93">
        <v>29</v>
      </c>
      <c r="AI11" s="93">
        <v>30</v>
      </c>
      <c r="AJ11" s="93">
        <v>31</v>
      </c>
      <c r="AK11" s="93">
        <v>32</v>
      </c>
      <c r="AL11" s="93">
        <v>33</v>
      </c>
      <c r="AM11" s="93">
        <v>34</v>
      </c>
      <c r="AN11" s="93">
        <v>35</v>
      </c>
      <c r="AO11" s="93">
        <v>36</v>
      </c>
      <c r="AP11" s="93">
        <v>37</v>
      </c>
      <c r="AQ11" s="93">
        <v>38</v>
      </c>
      <c r="AR11" s="93">
        <v>39</v>
      </c>
      <c r="AS11" s="93">
        <v>40</v>
      </c>
      <c r="AT11" s="159"/>
      <c r="AU11" s="160"/>
      <c r="AV11" s="161"/>
    </row>
    <row r="12" ht="12.75" customHeight="1">
      <c r="A12" s="162" t="s">
        <v>74</v>
      </c>
      <c r="B12" s="83" t="s">
        <v>75</v>
      </c>
      <c r="C12" s="85" t="s">
        <v>106</v>
      </c>
      <c r="D12" s="137"/>
      <c r="E12" s="107"/>
      <c r="F12" s="121">
        <v>45910</v>
      </c>
      <c r="G12" s="107"/>
      <c r="H12" s="107"/>
      <c r="I12" s="106"/>
      <c r="J12" s="48"/>
      <c r="K12" s="121">
        <v>45946</v>
      </c>
      <c r="L12" s="105"/>
      <c r="M12" s="105"/>
      <c r="N12" s="105"/>
      <c r="O12" s="105"/>
      <c r="P12" s="48"/>
      <c r="Q12" s="121">
        <v>45985</v>
      </c>
      <c r="R12" s="107"/>
      <c r="S12" s="107"/>
      <c r="T12" s="121">
        <v>46006</v>
      </c>
      <c r="U12" s="121">
        <v>46021</v>
      </c>
      <c r="V12" s="120"/>
      <c r="W12" s="122">
        <v>46044</v>
      </c>
      <c r="X12" s="123"/>
      <c r="Y12" s="122">
        <v>46055</v>
      </c>
      <c r="Z12" s="122">
        <v>46057</v>
      </c>
      <c r="AA12" s="123"/>
      <c r="AB12" s="123"/>
      <c r="AC12" s="123"/>
      <c r="AD12" s="122">
        <v>46084</v>
      </c>
      <c r="AE12" s="122">
        <v>46091</v>
      </c>
      <c r="AF12" s="122">
        <v>46097</v>
      </c>
      <c r="AG12" s="123"/>
      <c r="AH12" s="123"/>
      <c r="AI12" s="123"/>
      <c r="AJ12" s="123"/>
      <c r="AK12" s="123"/>
      <c r="AL12" s="135"/>
      <c r="AM12" s="139">
        <v>46154</v>
      </c>
      <c r="AN12" s="123"/>
      <c r="AO12" s="123"/>
      <c r="AP12" s="140"/>
      <c r="AQ12" s="140"/>
      <c r="AR12" s="140"/>
      <c r="AS12" s="140"/>
      <c r="AT12" s="141">
        <f t="shared" ref="AT12:AT22" si="32">COUNTA(E12:AR12)</f>
        <v>12</v>
      </c>
      <c r="AU12" s="48">
        <f t="shared" ref="AU12:AU13" si="33">34*6</f>
        <v>204</v>
      </c>
      <c r="AV12" s="142">
        <f t="shared" ref="AV12:AV33" si="34">AT12/AU12</f>
        <v>0.058823529411764705</v>
      </c>
    </row>
    <row r="13">
      <c r="A13" s="162"/>
      <c r="B13" s="104"/>
      <c r="C13" s="85" t="s">
        <v>107</v>
      </c>
      <c r="D13" s="137"/>
      <c r="E13" s="107"/>
      <c r="F13" s="121">
        <v>45910</v>
      </c>
      <c r="G13" s="107"/>
      <c r="H13" s="107"/>
      <c r="I13" s="106"/>
      <c r="J13" s="48"/>
      <c r="K13" s="121">
        <v>45946</v>
      </c>
      <c r="L13" s="105"/>
      <c r="M13" s="105"/>
      <c r="N13" s="105"/>
      <c r="O13" s="105"/>
      <c r="P13" s="48"/>
      <c r="Q13" s="121">
        <v>45985</v>
      </c>
      <c r="R13" s="107"/>
      <c r="S13" s="107"/>
      <c r="T13" s="121">
        <v>46006</v>
      </c>
      <c r="U13" s="121">
        <v>46021</v>
      </c>
      <c r="V13" s="120"/>
      <c r="W13" s="122">
        <v>46044</v>
      </c>
      <c r="X13" s="123"/>
      <c r="Y13" s="122">
        <v>46055</v>
      </c>
      <c r="Z13" s="122">
        <v>46057</v>
      </c>
      <c r="AA13" s="123"/>
      <c r="AB13" s="123"/>
      <c r="AC13" s="123"/>
      <c r="AD13" s="122">
        <v>46084</v>
      </c>
      <c r="AE13" s="122">
        <v>46091</v>
      </c>
      <c r="AF13" s="122">
        <v>46097</v>
      </c>
      <c r="AG13" s="123"/>
      <c r="AH13" s="123"/>
      <c r="AI13" s="123"/>
      <c r="AJ13" s="123"/>
      <c r="AK13" s="123"/>
      <c r="AL13" s="135"/>
      <c r="AM13" s="139">
        <v>46154</v>
      </c>
      <c r="AN13" s="123"/>
      <c r="AO13" s="123"/>
      <c r="AP13" s="140"/>
      <c r="AQ13" s="140"/>
      <c r="AR13" s="140"/>
      <c r="AS13" s="140"/>
      <c r="AT13" s="141">
        <f t="shared" si="32"/>
        <v>12</v>
      </c>
      <c r="AU13" s="48">
        <f t="shared" si="33"/>
        <v>204</v>
      </c>
      <c r="AV13" s="142">
        <f t="shared" si="34"/>
        <v>0.058823529411764705</v>
      </c>
    </row>
    <row r="14" ht="12.75" customHeight="1">
      <c r="A14" s="162"/>
      <c r="B14" s="83" t="s">
        <v>100</v>
      </c>
      <c r="C14" s="85" t="s">
        <v>106</v>
      </c>
      <c r="D14" s="137"/>
      <c r="E14" s="107"/>
      <c r="F14" s="107"/>
      <c r="G14" s="107"/>
      <c r="H14" s="107"/>
      <c r="I14" s="105"/>
      <c r="J14" s="121">
        <v>45938</v>
      </c>
      <c r="K14" s="105"/>
      <c r="L14" s="105"/>
      <c r="M14" s="105"/>
      <c r="N14" s="105"/>
      <c r="O14" s="105"/>
      <c r="P14" s="121">
        <v>45982</v>
      </c>
      <c r="Q14" s="105"/>
      <c r="R14" s="107"/>
      <c r="S14" s="107"/>
      <c r="T14" s="107"/>
      <c r="U14" s="107"/>
      <c r="V14" s="120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35"/>
      <c r="AK14" s="123"/>
      <c r="AL14" s="123"/>
      <c r="AM14" s="123"/>
      <c r="AN14" s="123"/>
      <c r="AO14" s="123"/>
      <c r="AP14" s="140"/>
      <c r="AQ14" s="140"/>
      <c r="AR14" s="140"/>
      <c r="AS14" s="140"/>
      <c r="AT14" s="141">
        <f t="shared" si="32"/>
        <v>2</v>
      </c>
      <c r="AU14" s="48">
        <f t="shared" ref="AU14:AU17" si="35">34*3</f>
        <v>102</v>
      </c>
      <c r="AV14" s="142">
        <f t="shared" si="34"/>
        <v>0.019607843137254902</v>
      </c>
    </row>
    <row r="15">
      <c r="A15" s="162"/>
      <c r="B15" s="104"/>
      <c r="C15" s="85" t="s">
        <v>107</v>
      </c>
      <c r="D15" s="137"/>
      <c r="E15" s="107"/>
      <c r="F15" s="107"/>
      <c r="G15" s="107"/>
      <c r="H15" s="107"/>
      <c r="I15" s="107"/>
      <c r="J15" s="121">
        <v>45938</v>
      </c>
      <c r="K15" s="107"/>
      <c r="L15" s="107"/>
      <c r="M15" s="107"/>
      <c r="N15" s="107"/>
      <c r="O15" s="107"/>
      <c r="P15" s="121">
        <v>45982</v>
      </c>
      <c r="Q15" s="107"/>
      <c r="R15" s="107"/>
      <c r="S15" s="107"/>
      <c r="T15" s="107"/>
      <c r="U15" s="107"/>
      <c r="V15" s="120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35"/>
      <c r="AK15" s="123"/>
      <c r="AL15" s="123"/>
      <c r="AM15" s="123"/>
      <c r="AN15" s="123"/>
      <c r="AO15" s="123"/>
      <c r="AP15" s="140"/>
      <c r="AQ15" s="140"/>
      <c r="AR15" s="140"/>
      <c r="AS15" s="140"/>
      <c r="AT15" s="141">
        <f t="shared" si="32"/>
        <v>2</v>
      </c>
      <c r="AU15" s="48">
        <f t="shared" si="35"/>
        <v>102</v>
      </c>
      <c r="AV15" s="142">
        <f t="shared" si="34"/>
        <v>0.019607843137254902</v>
      </c>
    </row>
    <row r="16" ht="12.75" customHeight="1">
      <c r="A16" s="162"/>
      <c r="B16" s="126" t="s">
        <v>88</v>
      </c>
      <c r="C16" s="85" t="s">
        <v>106</v>
      </c>
      <c r="D16" s="137"/>
      <c r="E16" s="107"/>
      <c r="F16" s="107"/>
      <c r="G16" s="107"/>
      <c r="H16" s="107"/>
      <c r="I16" s="107"/>
      <c r="J16" s="107"/>
      <c r="K16" s="121">
        <v>45943</v>
      </c>
      <c r="L16" s="107"/>
      <c r="M16" s="107"/>
      <c r="N16" s="107"/>
      <c r="O16" s="107"/>
      <c r="P16" s="107"/>
      <c r="Q16" s="107"/>
      <c r="R16" s="107"/>
      <c r="S16" s="107"/>
      <c r="T16" s="107"/>
      <c r="U16" s="121">
        <v>46020</v>
      </c>
      <c r="V16" s="120"/>
      <c r="W16" s="123"/>
      <c r="X16" s="123"/>
      <c r="Y16" s="122">
        <v>46056</v>
      </c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35"/>
      <c r="AK16" s="123"/>
      <c r="AL16" s="123"/>
      <c r="AM16" s="123"/>
      <c r="AN16" s="123"/>
      <c r="AO16" s="122">
        <v>46167</v>
      </c>
      <c r="AP16" s="140"/>
      <c r="AQ16" s="140"/>
      <c r="AR16" s="140"/>
      <c r="AS16" s="140"/>
      <c r="AT16" s="141">
        <f t="shared" si="32"/>
        <v>4</v>
      </c>
      <c r="AU16" s="48">
        <f t="shared" si="35"/>
        <v>102</v>
      </c>
      <c r="AV16" s="142">
        <f t="shared" si="34"/>
        <v>0.039215686274509803</v>
      </c>
    </row>
    <row r="17" ht="12.75" customHeight="1">
      <c r="A17" s="162"/>
      <c r="B17" s="127"/>
      <c r="C17" s="85" t="s">
        <v>107</v>
      </c>
      <c r="D17" s="137"/>
      <c r="E17" s="107"/>
      <c r="F17" s="107"/>
      <c r="G17" s="107"/>
      <c r="H17" s="107"/>
      <c r="I17" s="107"/>
      <c r="J17" s="107"/>
      <c r="K17" s="121">
        <v>45943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21">
        <v>46020</v>
      </c>
      <c r="V17" s="120"/>
      <c r="W17" s="123"/>
      <c r="X17" s="123"/>
      <c r="Y17" s="122">
        <v>46056</v>
      </c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35"/>
      <c r="AK17" s="123"/>
      <c r="AL17" s="163">
        <v>46148</v>
      </c>
      <c r="AM17" s="140"/>
      <c r="AN17" s="123"/>
      <c r="AO17" s="122">
        <v>46167</v>
      </c>
      <c r="AP17" s="140"/>
      <c r="AQ17" s="140"/>
      <c r="AR17" s="140"/>
      <c r="AS17" s="140"/>
      <c r="AT17" s="141">
        <f t="shared" si="32"/>
        <v>5</v>
      </c>
      <c r="AU17" s="48">
        <f t="shared" si="35"/>
        <v>102</v>
      </c>
      <c r="AV17" s="142">
        <f t="shared" si="34"/>
        <v>0.049019607843137254</v>
      </c>
    </row>
    <row r="18" ht="12.75" customHeight="1">
      <c r="A18" s="162"/>
      <c r="B18" s="83" t="s">
        <v>78</v>
      </c>
      <c r="C18" s="85" t="s">
        <v>106</v>
      </c>
      <c r="D18" s="13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2">
        <v>46106</v>
      </c>
      <c r="AH18" s="123"/>
      <c r="AI18" s="123"/>
      <c r="AJ18" s="135"/>
      <c r="AK18" s="163">
        <v>46141</v>
      </c>
      <c r="AM18" s="135"/>
      <c r="AN18" s="122">
        <v>46161</v>
      </c>
      <c r="AO18" s="123"/>
      <c r="AP18" s="140"/>
      <c r="AQ18" s="140"/>
      <c r="AR18" s="140"/>
      <c r="AS18" s="140"/>
      <c r="AT18" s="141">
        <f t="shared" si="32"/>
        <v>3</v>
      </c>
      <c r="AU18" s="48">
        <f t="shared" ref="AU18:AU19" si="36">34*5</f>
        <v>170</v>
      </c>
      <c r="AV18" s="142">
        <f t="shared" si="34"/>
        <v>0.017647058823529412</v>
      </c>
    </row>
    <row r="19" ht="12.75" customHeight="1">
      <c r="A19" s="162"/>
      <c r="B19" s="104"/>
      <c r="C19" s="85" t="s">
        <v>107</v>
      </c>
      <c r="D19" s="13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2">
        <v>46106</v>
      </c>
      <c r="AH19" s="123"/>
      <c r="AI19" s="123"/>
      <c r="AJ19" s="123"/>
      <c r="AK19" s="163">
        <v>46141</v>
      </c>
      <c r="AM19" s="135"/>
      <c r="AN19" s="122">
        <v>46161</v>
      </c>
      <c r="AO19" s="123"/>
      <c r="AP19" s="140"/>
      <c r="AQ19" s="140"/>
      <c r="AR19" s="140"/>
      <c r="AS19" s="140"/>
      <c r="AT19" s="141">
        <f t="shared" si="32"/>
        <v>3</v>
      </c>
      <c r="AU19" s="48">
        <f t="shared" si="36"/>
        <v>170</v>
      </c>
      <c r="AV19" s="142">
        <f t="shared" si="34"/>
        <v>0.017647058823529412</v>
      </c>
    </row>
    <row r="20">
      <c r="A20" s="162"/>
      <c r="B20" s="83" t="s">
        <v>101</v>
      </c>
      <c r="C20" s="85" t="s">
        <v>106</v>
      </c>
      <c r="D20" s="137"/>
      <c r="E20" s="107"/>
      <c r="F20" s="107"/>
      <c r="G20" s="107"/>
      <c r="H20" s="107"/>
      <c r="I20" s="107"/>
      <c r="J20" s="121">
        <v>45939</v>
      </c>
      <c r="K20" s="107"/>
      <c r="L20" s="107"/>
      <c r="M20" s="107"/>
      <c r="N20" s="107"/>
      <c r="O20" s="121">
        <v>45973</v>
      </c>
      <c r="P20" s="107"/>
      <c r="Q20" s="107"/>
      <c r="R20" s="107"/>
      <c r="S20" s="107"/>
      <c r="T20" s="121">
        <v>46008</v>
      </c>
      <c r="U20" s="107"/>
      <c r="V20" s="123"/>
      <c r="W20" s="123"/>
      <c r="X20" s="123"/>
      <c r="Y20" s="123"/>
      <c r="Z20" s="123"/>
      <c r="AA20" s="123"/>
      <c r="AB20" s="123"/>
      <c r="AC20" s="123"/>
      <c r="AD20" s="122">
        <v>46085</v>
      </c>
      <c r="AE20" s="123"/>
      <c r="AF20" s="123"/>
      <c r="AG20" s="123"/>
      <c r="AH20" s="122">
        <v>46122</v>
      </c>
      <c r="AI20" s="123"/>
      <c r="AJ20" s="123"/>
      <c r="AK20" s="123"/>
      <c r="AL20" s="163">
        <v>46148</v>
      </c>
      <c r="AM20" s="140"/>
      <c r="AN20" s="123"/>
      <c r="AO20" s="123"/>
      <c r="AP20" s="140"/>
      <c r="AQ20" s="140"/>
      <c r="AR20" s="140"/>
      <c r="AS20" s="140"/>
      <c r="AT20" s="141">
        <f t="shared" si="32"/>
        <v>6</v>
      </c>
      <c r="AU20" s="48">
        <f t="shared" ref="AU20:AU21" si="37">34*3</f>
        <v>102</v>
      </c>
      <c r="AV20" s="142">
        <f t="shared" si="34"/>
        <v>0.058823529411764705</v>
      </c>
    </row>
    <row r="21">
      <c r="A21" s="162"/>
      <c r="B21" s="104"/>
      <c r="C21" s="85" t="s">
        <v>107</v>
      </c>
      <c r="D21" s="137"/>
      <c r="E21" s="107"/>
      <c r="F21" s="107"/>
      <c r="G21" s="107"/>
      <c r="H21" s="107"/>
      <c r="I21" s="107"/>
      <c r="J21" s="121">
        <v>45939</v>
      </c>
      <c r="K21" s="107"/>
      <c r="L21" s="107"/>
      <c r="M21" s="107"/>
      <c r="N21" s="107"/>
      <c r="O21" s="121">
        <v>45973</v>
      </c>
      <c r="P21" s="107"/>
      <c r="Q21" s="107"/>
      <c r="R21" s="107"/>
      <c r="S21" s="107"/>
      <c r="T21" s="121">
        <v>46008</v>
      </c>
      <c r="U21" s="107"/>
      <c r="V21" s="123"/>
      <c r="W21" s="123"/>
      <c r="X21" s="123"/>
      <c r="Y21" s="123"/>
      <c r="Z21" s="123"/>
      <c r="AA21" s="123"/>
      <c r="AB21" s="123"/>
      <c r="AC21" s="123"/>
      <c r="AD21" s="122">
        <v>46085</v>
      </c>
      <c r="AE21" s="123"/>
      <c r="AF21" s="123"/>
      <c r="AG21" s="123"/>
      <c r="AH21" s="122">
        <v>46122</v>
      </c>
      <c r="AI21" s="123"/>
      <c r="AJ21" s="123"/>
      <c r="AK21" s="123"/>
      <c r="AL21" s="140"/>
      <c r="AM21" s="140"/>
      <c r="AN21" s="123"/>
      <c r="AO21" s="123"/>
      <c r="AP21" s="140"/>
      <c r="AQ21" s="140"/>
      <c r="AR21" s="140"/>
      <c r="AS21" s="140"/>
      <c r="AT21" s="141">
        <f t="shared" si="32"/>
        <v>5</v>
      </c>
      <c r="AU21" s="48">
        <f t="shared" si="37"/>
        <v>102</v>
      </c>
      <c r="AV21" s="142">
        <f t="shared" si="34"/>
        <v>0.049019607843137254</v>
      </c>
    </row>
    <row r="22" ht="12.75" customHeight="1">
      <c r="A22" s="162"/>
      <c r="B22" s="83" t="s">
        <v>102</v>
      </c>
      <c r="C22" s="85" t="s">
        <v>106</v>
      </c>
      <c r="D22" s="13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23"/>
      <c r="W22" s="123"/>
      <c r="X22" s="123"/>
      <c r="Y22" s="123"/>
      <c r="Z22" s="123"/>
      <c r="AA22" s="123"/>
      <c r="AB22" s="122">
        <v>46071</v>
      </c>
      <c r="AC22" s="123"/>
      <c r="AD22" s="123"/>
      <c r="AE22" s="123"/>
      <c r="AF22" s="123"/>
      <c r="AG22" s="135"/>
      <c r="AH22" s="122">
        <v>46120</v>
      </c>
      <c r="AI22" s="123"/>
      <c r="AJ22" s="120"/>
      <c r="AK22" s="135"/>
      <c r="AL22" s="48"/>
      <c r="AM22" s="139">
        <v>46155</v>
      </c>
      <c r="AN22" s="123"/>
      <c r="AO22" s="123"/>
      <c r="AP22" s="140"/>
      <c r="AQ22" s="140"/>
      <c r="AR22" s="140"/>
      <c r="AS22" s="140"/>
      <c r="AT22" s="141">
        <f t="shared" si="32"/>
        <v>3</v>
      </c>
      <c r="AU22" s="48">
        <f t="shared" ref="AU22:AU29" si="38">34*1</f>
        <v>34</v>
      </c>
      <c r="AV22" s="164">
        <f t="shared" si="34"/>
        <v>0.088235294117647065</v>
      </c>
    </row>
    <row r="23" ht="12.75" customHeight="1">
      <c r="A23" s="162"/>
      <c r="B23" s="104"/>
      <c r="C23" s="85" t="s">
        <v>107</v>
      </c>
      <c r="D23" s="13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23"/>
      <c r="W23" s="123"/>
      <c r="X23" s="123"/>
      <c r="Y23" s="123"/>
      <c r="Z23" s="123"/>
      <c r="AA23" s="123"/>
      <c r="AB23" s="122">
        <v>46071</v>
      </c>
      <c r="AC23" s="123"/>
      <c r="AD23" s="123"/>
      <c r="AE23" s="123"/>
      <c r="AF23" s="123"/>
      <c r="AG23" s="135"/>
      <c r="AH23" s="122">
        <v>46120</v>
      </c>
      <c r="AI23" s="123"/>
      <c r="AJ23" s="123"/>
      <c r="AK23" s="135"/>
      <c r="AL23" s="48"/>
      <c r="AM23" s="135"/>
      <c r="AN23" s="123"/>
      <c r="AO23" s="123"/>
      <c r="AP23" s="140"/>
      <c r="AQ23" s="140"/>
      <c r="AR23" s="140"/>
      <c r="AS23" s="140"/>
      <c r="AT23" s="141">
        <v>2</v>
      </c>
      <c r="AU23" s="48">
        <f t="shared" si="38"/>
        <v>34</v>
      </c>
      <c r="AV23" s="164">
        <f t="shared" si="34"/>
        <v>0.058823529411764705</v>
      </c>
    </row>
    <row r="24" ht="12.75" customHeight="1">
      <c r="A24" s="162"/>
      <c r="B24" s="83" t="s">
        <v>103</v>
      </c>
      <c r="C24" s="85" t="s">
        <v>106</v>
      </c>
      <c r="D24" s="13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23"/>
      <c r="W24" s="123"/>
      <c r="X24" s="123"/>
      <c r="Y24" s="123"/>
      <c r="Z24" s="123"/>
      <c r="AA24" s="123"/>
      <c r="AC24" s="123"/>
      <c r="AD24" s="123"/>
      <c r="AE24" s="123"/>
      <c r="AF24" s="123"/>
      <c r="AG24" s="122">
        <v>46105</v>
      </c>
      <c r="AH24" s="122">
        <v>46119</v>
      </c>
      <c r="AI24" s="123"/>
      <c r="AJ24" s="123"/>
      <c r="AK24" s="135"/>
      <c r="AL24" s="48"/>
      <c r="AM24" s="135"/>
      <c r="AN24" s="123"/>
      <c r="AO24" s="123"/>
      <c r="AP24" s="140"/>
      <c r="AQ24" s="140"/>
      <c r="AR24" s="140"/>
      <c r="AS24" s="140"/>
      <c r="AT24" s="141">
        <v>2</v>
      </c>
      <c r="AU24" s="48">
        <f t="shared" si="38"/>
        <v>34</v>
      </c>
      <c r="AV24" s="164">
        <f t="shared" si="34"/>
        <v>0.058823529411764705</v>
      </c>
    </row>
    <row r="25" ht="12.75" customHeight="1">
      <c r="A25" s="162"/>
      <c r="B25" s="104"/>
      <c r="C25" s="85" t="s">
        <v>107</v>
      </c>
      <c r="D25" s="13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2">
        <v>46105</v>
      </c>
      <c r="AH25" s="122">
        <v>46119</v>
      </c>
      <c r="AI25" s="120"/>
      <c r="AJ25" s="134"/>
      <c r="AK25" s="135"/>
      <c r="AL25" s="48"/>
      <c r="AM25" s="139">
        <v>46155</v>
      </c>
      <c r="AN25" s="120"/>
      <c r="AO25" s="123"/>
      <c r="AP25" s="140"/>
      <c r="AQ25" s="140"/>
      <c r="AR25" s="140"/>
      <c r="AS25" s="140"/>
      <c r="AT25" s="141">
        <v>2</v>
      </c>
      <c r="AU25" s="48">
        <f t="shared" si="38"/>
        <v>34</v>
      </c>
      <c r="AV25" s="164">
        <f t="shared" si="34"/>
        <v>0.058823529411764705</v>
      </c>
    </row>
    <row r="26" ht="12.75" customHeight="1">
      <c r="A26" s="162"/>
      <c r="B26" s="85" t="s">
        <v>81</v>
      </c>
      <c r="C26" s="85" t="s">
        <v>106</v>
      </c>
      <c r="D26" s="13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5">
        <v>46142</v>
      </c>
      <c r="AL26" s="125">
        <v>46148</v>
      </c>
      <c r="AM26" s="168">
        <v>46157</v>
      </c>
      <c r="AN26" s="123"/>
      <c r="AO26" s="123"/>
      <c r="AP26" s="140"/>
      <c r="AQ26" s="140"/>
      <c r="AR26" s="140"/>
      <c r="AS26" s="140"/>
      <c r="AT26" s="141">
        <v>1</v>
      </c>
      <c r="AU26" s="48">
        <f t="shared" si="38"/>
        <v>34</v>
      </c>
      <c r="AV26" s="164">
        <f t="shared" si="34"/>
        <v>0.029411764705882353</v>
      </c>
    </row>
    <row r="27" ht="12.75" customHeight="1">
      <c r="A27" s="162"/>
      <c r="B27" s="85"/>
      <c r="C27" s="85" t="s">
        <v>107</v>
      </c>
      <c r="D27" s="13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5">
        <v>46142</v>
      </c>
      <c r="AL27" s="125">
        <v>46149</v>
      </c>
      <c r="AM27" s="168">
        <v>46157</v>
      </c>
      <c r="AN27" s="123"/>
      <c r="AO27" s="123"/>
      <c r="AP27" s="140"/>
      <c r="AQ27" s="140"/>
      <c r="AR27" s="140"/>
      <c r="AS27" s="140"/>
      <c r="AT27" s="141">
        <v>1</v>
      </c>
      <c r="AU27" s="48">
        <f t="shared" si="38"/>
        <v>34</v>
      </c>
      <c r="AV27" s="164">
        <f t="shared" si="34"/>
        <v>0.029411764705882353</v>
      </c>
    </row>
    <row r="28" ht="12.75" customHeight="1">
      <c r="A28" s="162"/>
      <c r="B28" s="85" t="s">
        <v>82</v>
      </c>
      <c r="C28" s="85" t="s">
        <v>106</v>
      </c>
      <c r="D28" s="13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0"/>
      <c r="AL28" s="120"/>
      <c r="AM28" s="140"/>
      <c r="AN28" s="123"/>
      <c r="AO28" s="123"/>
      <c r="AP28" s="140"/>
      <c r="AQ28" s="140"/>
      <c r="AR28" s="140"/>
      <c r="AS28" s="140"/>
      <c r="AT28" s="141">
        <f t="shared" ref="AT28:AT33" si="39">SUM(E28:AS28)</f>
        <v>0</v>
      </c>
      <c r="AU28" s="48">
        <f t="shared" si="38"/>
        <v>34</v>
      </c>
      <c r="AV28" s="164">
        <f t="shared" si="34"/>
        <v>0</v>
      </c>
    </row>
    <row r="29" ht="12.75" customHeight="1">
      <c r="A29" s="162"/>
      <c r="B29" s="85"/>
      <c r="C29" s="85" t="s">
        <v>107</v>
      </c>
      <c r="D29" s="13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0"/>
      <c r="AL29" s="120"/>
      <c r="AM29" s="140"/>
      <c r="AN29" s="123"/>
      <c r="AO29" s="123"/>
      <c r="AP29" s="140"/>
      <c r="AQ29" s="140"/>
      <c r="AR29" s="140"/>
      <c r="AS29" s="140"/>
      <c r="AT29" s="141">
        <f t="shared" si="39"/>
        <v>0</v>
      </c>
      <c r="AU29" s="48">
        <f t="shared" si="38"/>
        <v>34</v>
      </c>
      <c r="AV29" s="164">
        <f t="shared" si="34"/>
        <v>0</v>
      </c>
    </row>
    <row r="30" ht="12.75" customHeight="1">
      <c r="A30" s="162"/>
      <c r="B30" s="85" t="s">
        <v>83</v>
      </c>
      <c r="C30" s="85" t="s">
        <v>106</v>
      </c>
      <c r="D30" s="13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0"/>
      <c r="AL30" s="120"/>
      <c r="AM30" s="140"/>
      <c r="AN30" s="123"/>
      <c r="AO30" s="123"/>
      <c r="AP30" s="140"/>
      <c r="AQ30" s="140"/>
      <c r="AR30" s="140"/>
      <c r="AS30" s="140"/>
      <c r="AT30" s="141">
        <f t="shared" si="39"/>
        <v>0</v>
      </c>
      <c r="AU30" s="48">
        <f t="shared" ref="AU30:AU33" si="40">34*2</f>
        <v>68</v>
      </c>
      <c r="AV30" s="164">
        <f t="shared" si="34"/>
        <v>0</v>
      </c>
    </row>
    <row r="31" ht="12.75" customHeight="1">
      <c r="A31" s="162"/>
      <c r="B31" s="85"/>
      <c r="C31" s="85" t="s">
        <v>107</v>
      </c>
      <c r="D31" s="13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0"/>
      <c r="AL31" s="120"/>
      <c r="AM31" s="140"/>
      <c r="AN31" s="123"/>
      <c r="AO31" s="123"/>
      <c r="AP31" s="140"/>
      <c r="AQ31" s="140"/>
      <c r="AR31" s="140"/>
      <c r="AS31" s="140"/>
      <c r="AT31" s="141">
        <f t="shared" si="39"/>
        <v>0</v>
      </c>
      <c r="AU31" s="48">
        <f t="shared" si="40"/>
        <v>68</v>
      </c>
      <c r="AV31" s="164">
        <f t="shared" si="34"/>
        <v>0</v>
      </c>
    </row>
    <row r="32" ht="12.75" customHeight="1">
      <c r="A32" s="162"/>
      <c r="B32" s="85" t="s">
        <v>84</v>
      </c>
      <c r="C32" s="85" t="s">
        <v>106</v>
      </c>
      <c r="D32" s="13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0"/>
      <c r="AL32" s="120"/>
      <c r="AM32" s="140"/>
      <c r="AN32" s="123"/>
      <c r="AO32" s="123"/>
      <c r="AP32" s="140"/>
      <c r="AQ32" s="140"/>
      <c r="AR32" s="140"/>
      <c r="AS32" s="140"/>
      <c r="AT32" s="141">
        <f t="shared" si="39"/>
        <v>0</v>
      </c>
      <c r="AU32" s="48">
        <f t="shared" si="40"/>
        <v>68</v>
      </c>
      <c r="AV32" s="164">
        <f t="shared" si="34"/>
        <v>0</v>
      </c>
    </row>
    <row r="33" ht="12.75" customHeight="1">
      <c r="A33" s="162"/>
      <c r="B33" s="85"/>
      <c r="C33" s="85" t="s">
        <v>107</v>
      </c>
      <c r="D33" s="13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0"/>
      <c r="AL33" s="120"/>
      <c r="AM33" s="140"/>
      <c r="AN33" s="123"/>
      <c r="AO33" s="123"/>
      <c r="AP33" s="140"/>
      <c r="AQ33" s="140"/>
      <c r="AR33" s="140"/>
      <c r="AS33" s="140"/>
      <c r="AT33" s="141">
        <f t="shared" si="39"/>
        <v>0</v>
      </c>
      <c r="AU33" s="48">
        <f t="shared" si="40"/>
        <v>68</v>
      </c>
      <c r="AV33" s="164">
        <f t="shared" si="34"/>
        <v>0</v>
      </c>
    </row>
  </sheetData>
  <mergeCells count="40">
    <mergeCell ref="G3:Y3"/>
    <mergeCell ref="AA3:AE3"/>
    <mergeCell ref="AF3:AP5"/>
    <mergeCell ref="AQ3:AR5"/>
    <mergeCell ref="B4:C4"/>
    <mergeCell ref="AA4:AE5"/>
    <mergeCell ref="AS4:AT4"/>
    <mergeCell ref="G5:Y7"/>
    <mergeCell ref="AS5:AT5"/>
    <mergeCell ref="AA6:AE6"/>
    <mergeCell ref="A7:B7"/>
    <mergeCell ref="C7:D7"/>
    <mergeCell ref="A9:D9"/>
    <mergeCell ref="E9:AS9"/>
    <mergeCell ref="AT9:AT11"/>
    <mergeCell ref="AU9:AU11"/>
    <mergeCell ref="AV9:AV11"/>
    <mergeCell ref="A10:C11"/>
    <mergeCell ref="E10:H10"/>
    <mergeCell ref="I10:L10"/>
    <mergeCell ref="M10:P10"/>
    <mergeCell ref="Q10:U10"/>
    <mergeCell ref="V10:X10"/>
    <mergeCell ref="Y10:AC10"/>
    <mergeCell ref="AD10:AG10"/>
    <mergeCell ref="AH10:AK10"/>
    <mergeCell ref="AL10:AO10"/>
    <mergeCell ref="AP10:AS10"/>
    <mergeCell ref="A12:A33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</mergeCells>
  <printOptions headings="0" gridLines="0"/>
  <pageMargins left="0.25" right="0.25" top="0.51000000000000012" bottom="0.75" header="0.29999999999999999" footer="0.29999999999999999"/>
  <pageSetup paperSize="9" scale="3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" zoomScale="70" workbookViewId="0">
      <selection activeCell="AI30" activeCellId="0" sqref="AI30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6.109375"/>
    <col customWidth="1" min="5" max="5" style="8" width="9.44140625"/>
    <col customWidth="1" min="6" max="6" style="8" width="6.5546875"/>
    <col customWidth="1" min="7" max="7" style="8" width="3.33203125"/>
    <col customWidth="1" min="8" max="8" style="8" width="6.6640625"/>
    <col customWidth="1" min="9" max="13" style="8" width="4.33203125"/>
    <col customWidth="1" min="14" max="14" style="8" width="7.21875"/>
    <col customWidth="1" min="15" max="15" style="8" width="7.33203125"/>
    <col customWidth="1" min="16" max="19" style="8" width="4.33203125"/>
    <col customWidth="1" min="20" max="20" style="8" width="6.77734375"/>
    <col customWidth="1" min="21" max="21" style="8" width="6.109375"/>
    <col customWidth="1" min="22" max="22" style="8" width="8.33203125"/>
    <col customWidth="1" min="23" max="23" style="8" width="6.44140625"/>
    <col customWidth="1" min="24" max="25" style="8" width="4.33203125"/>
    <col customWidth="1" min="26" max="26" style="8" width="7"/>
    <col customWidth="1" min="27" max="27" style="8" width="7.6640625"/>
    <col customWidth="1" min="28" max="28" style="8" width="6.88671875"/>
    <col customWidth="1" min="29" max="29" style="8" width="4.33203125"/>
    <col customWidth="1" min="30" max="30" style="8" width="7.21875"/>
    <col customWidth="1" min="31" max="31" style="8" width="6.5546875"/>
    <col customWidth="1" min="32" max="32" style="8" width="7.5546875"/>
    <col customWidth="1" min="33" max="33" style="8" width="6.6640625"/>
    <col customWidth="1" min="34" max="34" style="8" width="8.109375"/>
    <col customWidth="1" min="35" max="35" style="8" width="9.21875"/>
    <col customWidth="1" min="36" max="36" style="8" width="10.109375"/>
    <col customWidth="1" min="37" max="37" style="8" width="7.5546875"/>
    <col customWidth="1" min="38" max="38" style="8" width="7.33203125"/>
    <col customWidth="1" min="39" max="39" style="8" width="7.21875"/>
    <col customWidth="1" min="40" max="40" style="8" width="6.6640625"/>
    <col customWidth="1" min="41" max="43" style="8" width="4.33203125"/>
    <col customWidth="1" min="44" max="44" style="8" width="5.44140625"/>
    <col customWidth="1" min="45" max="45" style="8" width="6.6640625"/>
    <col customWidth="1" min="46" max="46" style="8" width="6"/>
    <col customWidth="1" min="47" max="47" style="8" width="7.44140625"/>
    <col customWidth="1" min="48" max="48" style="8" width="13"/>
    <col min="49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E1" s="12"/>
      <c r="AF1" s="12"/>
      <c r="AN1" s="12"/>
      <c r="AO1" s="12"/>
      <c r="AP1" s="12"/>
      <c r="AQ1" s="12"/>
      <c r="AR1" s="12"/>
      <c r="AS1" s="12"/>
      <c r="AT1" s="12"/>
      <c r="AU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8"/>
      <c r="AL2" s="8"/>
      <c r="AM2" s="8"/>
      <c r="AN2" s="19"/>
      <c r="AO2" s="19"/>
      <c r="AP2" s="19"/>
      <c r="AQ2" s="20"/>
      <c r="AR2" s="20"/>
      <c r="AS2" s="20"/>
      <c r="AT2" s="20"/>
      <c r="AU2" s="20"/>
      <c r="AV2" s="8"/>
      <c r="AW2" s="8"/>
      <c r="AX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6" t="s">
        <v>34</v>
      </c>
      <c r="AA3" s="27"/>
      <c r="AB3" s="27"/>
      <c r="AC3" s="27"/>
      <c r="AD3" s="28"/>
      <c r="AE3" s="29" t="s">
        <v>35</v>
      </c>
      <c r="AF3" s="30"/>
      <c r="AG3" s="30"/>
      <c r="AH3" s="30"/>
      <c r="AI3" s="30"/>
      <c r="AJ3" s="30"/>
      <c r="AK3" s="30"/>
      <c r="AL3" s="30"/>
      <c r="AM3" s="30"/>
      <c r="AN3" s="30"/>
      <c r="AO3" s="31"/>
      <c r="AP3" s="32" t="s">
        <v>36</v>
      </c>
      <c r="AQ3" s="32"/>
      <c r="AR3" s="33" t="s">
        <v>37</v>
      </c>
      <c r="AS3" s="33"/>
      <c r="AT3" s="34"/>
      <c r="AU3" s="8"/>
      <c r="AV3" s="8"/>
      <c r="AW3" s="35"/>
      <c r="AX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 t="s">
        <v>40</v>
      </c>
      <c r="AA4" s="40"/>
      <c r="AB4" s="40"/>
      <c r="AC4" s="40"/>
      <c r="AD4" s="41"/>
      <c r="AE4" s="42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32"/>
      <c r="AQ4" s="32"/>
      <c r="AR4" s="45" t="s">
        <v>41</v>
      </c>
      <c r="AS4" s="45"/>
      <c r="AW4" s="35"/>
      <c r="AX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45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  <c r="AA5" s="50"/>
      <c r="AB5" s="50"/>
      <c r="AC5" s="50"/>
      <c r="AD5" s="51"/>
      <c r="AE5" s="52"/>
      <c r="AF5" s="53"/>
      <c r="AG5" s="53"/>
      <c r="AH5" s="53"/>
      <c r="AI5" s="53"/>
      <c r="AJ5" s="53"/>
      <c r="AK5" s="53"/>
      <c r="AL5" s="53"/>
      <c r="AM5" s="53"/>
      <c r="AN5" s="53"/>
      <c r="AO5" s="54"/>
      <c r="AP5" s="32"/>
      <c r="AQ5" s="32"/>
      <c r="AR5" s="55" t="s">
        <v>31</v>
      </c>
      <c r="AS5" s="56"/>
      <c r="AW5" s="35"/>
      <c r="AX5" s="8"/>
    </row>
    <row r="6" ht="35.25" customHeight="1">
      <c r="A6" s="57" t="s">
        <v>47</v>
      </c>
      <c r="B6" s="58">
        <v>46041</v>
      </c>
      <c r="C6" s="47" t="s">
        <v>48</v>
      </c>
      <c r="D6" s="59">
        <v>46133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61" t="s">
        <v>49</v>
      </c>
      <c r="AA6" s="62"/>
      <c r="AB6" s="62"/>
      <c r="AC6" s="62"/>
      <c r="AD6" s="62"/>
      <c r="AE6" s="63" t="s">
        <v>50</v>
      </c>
      <c r="AF6" s="64"/>
      <c r="AG6" s="64"/>
      <c r="AH6" s="64"/>
      <c r="AI6" s="64"/>
      <c r="AJ6" s="19"/>
      <c r="AW6" s="8"/>
      <c r="AX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AA7" s="67"/>
      <c r="AB7" s="8"/>
      <c r="AD7" s="67"/>
      <c r="AE7" s="68" t="s">
        <v>53</v>
      </c>
      <c r="AR7" s="69"/>
      <c r="AS7" s="69"/>
      <c r="AT7" s="69"/>
      <c r="AU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Z8" s="70"/>
      <c r="AA8" s="8"/>
      <c r="AB8" s="72"/>
      <c r="AC8" s="72"/>
      <c r="AD8" s="72"/>
      <c r="AE8" s="73" t="s">
        <v>54</v>
      </c>
      <c r="AF8" s="69"/>
      <c r="AG8" s="69"/>
      <c r="AH8" s="69"/>
      <c r="AI8" s="69"/>
      <c r="AJ8" s="69"/>
      <c r="AK8" s="69"/>
      <c r="AL8" s="69"/>
      <c r="AM8" s="19"/>
      <c r="AN8" s="74"/>
      <c r="AO8" s="69"/>
      <c r="AP8" s="69"/>
      <c r="AQ8" s="69"/>
      <c r="AR8" s="69"/>
      <c r="AS8" s="69"/>
      <c r="AT8" s="69"/>
      <c r="AU8" s="19"/>
    </row>
    <row r="9" s="67" customFormat="1" ht="81.75" customHeight="1">
      <c r="A9" s="130" t="s">
        <v>108</v>
      </c>
      <c r="B9" s="130"/>
      <c r="C9" s="130"/>
      <c r="D9" s="130"/>
      <c r="E9" s="169" t="s">
        <v>56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79" t="s">
        <v>57</v>
      </c>
      <c r="AT9" s="170" t="s">
        <v>58</v>
      </c>
      <c r="AU9" s="171" t="s">
        <v>59</v>
      </c>
    </row>
    <row r="10" s="67" customFormat="1" ht="21.75" customHeight="1">
      <c r="A10" s="85" t="s">
        <v>60</v>
      </c>
      <c r="B10" s="85"/>
      <c r="C10" s="85"/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5" t="s">
        <v>65</v>
      </c>
      <c r="N10" s="85"/>
      <c r="O10" s="85"/>
      <c r="P10" s="85"/>
      <c r="Q10" s="85" t="s">
        <v>66</v>
      </c>
      <c r="R10" s="85"/>
      <c r="S10" s="85"/>
      <c r="T10" s="85"/>
      <c r="U10" s="85"/>
      <c r="V10" s="85" t="s">
        <v>67</v>
      </c>
      <c r="W10" s="85"/>
      <c r="X10" s="85"/>
      <c r="Y10" s="85" t="s">
        <v>68</v>
      </c>
      <c r="Z10" s="85"/>
      <c r="AA10" s="85"/>
      <c r="AB10" s="85"/>
      <c r="AC10" s="86" t="s">
        <v>69</v>
      </c>
      <c r="AD10" s="87"/>
      <c r="AE10" s="87"/>
      <c r="AF10" s="88"/>
      <c r="AG10" s="86" t="s">
        <v>70</v>
      </c>
      <c r="AH10" s="87"/>
      <c r="AI10" s="87"/>
      <c r="AJ10" s="88"/>
      <c r="AK10" s="86" t="s">
        <v>71</v>
      </c>
      <c r="AL10" s="87"/>
      <c r="AM10" s="87"/>
      <c r="AN10" s="88"/>
      <c r="AO10" s="85" t="s">
        <v>72</v>
      </c>
      <c r="AP10" s="85"/>
      <c r="AQ10" s="85"/>
      <c r="AR10" s="85"/>
      <c r="AS10" s="79"/>
      <c r="AT10" s="170"/>
      <c r="AU10" s="171"/>
    </row>
    <row r="11" s="89" customFormat="1" ht="11.25" customHeight="1">
      <c r="A11" s="85"/>
      <c r="B11" s="85"/>
      <c r="C11" s="85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35</v>
      </c>
      <c r="AN11" s="93">
        <v>36</v>
      </c>
      <c r="AO11" s="93">
        <v>37</v>
      </c>
      <c r="AP11" s="93">
        <v>38</v>
      </c>
      <c r="AQ11" s="93">
        <v>39</v>
      </c>
      <c r="AR11" s="93">
        <v>40</v>
      </c>
      <c r="AS11" s="79"/>
      <c r="AT11" s="170"/>
      <c r="AU11" s="171"/>
    </row>
    <row r="12" ht="12.75" customHeight="1">
      <c r="A12" s="136" t="s">
        <v>74</v>
      </c>
      <c r="B12" s="83" t="s">
        <v>75</v>
      </c>
      <c r="C12" s="85" t="s">
        <v>109</v>
      </c>
      <c r="D12" s="137"/>
      <c r="E12" s="107"/>
      <c r="F12" s="121">
        <v>45910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21">
        <v>46017</v>
      </c>
      <c r="V12" s="135"/>
      <c r="W12" s="123"/>
      <c r="X12" s="123"/>
      <c r="Y12" s="123"/>
      <c r="Z12" s="123"/>
      <c r="AA12" s="122">
        <v>46071</v>
      </c>
      <c r="AB12" s="123"/>
      <c r="AC12" s="123"/>
      <c r="AD12" s="123"/>
      <c r="AE12" s="123"/>
      <c r="AF12" s="123"/>
      <c r="AG12" s="123"/>
      <c r="AH12" s="123"/>
      <c r="AI12" s="123"/>
      <c r="AJ12" s="123"/>
      <c r="AK12" s="135"/>
      <c r="AL12" s="139">
        <v>46154</v>
      </c>
      <c r="AM12" s="135"/>
      <c r="AN12" s="123"/>
      <c r="AO12" s="140"/>
      <c r="AP12" s="140"/>
      <c r="AQ12" s="140"/>
      <c r="AR12" s="140"/>
      <c r="AS12" s="141">
        <f t="shared" ref="AS12:AS32" si="41">COUNTA(E12:AQ12)</f>
        <v>4</v>
      </c>
      <c r="AT12" s="48">
        <f t="shared" ref="AT12:AT13" si="42">34*4</f>
        <v>136</v>
      </c>
      <c r="AU12" s="142">
        <f t="shared" ref="AU12:AU41" si="43">AS12/AT12</f>
        <v>0.029411764705882353</v>
      </c>
    </row>
    <row r="13">
      <c r="A13" s="136"/>
      <c r="B13" s="104"/>
      <c r="C13" s="85" t="s">
        <v>110</v>
      </c>
      <c r="D13" s="137"/>
      <c r="E13" s="107"/>
      <c r="F13" s="121">
        <v>45910</v>
      </c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21">
        <v>46017</v>
      </c>
      <c r="V13" s="135"/>
      <c r="W13" s="123"/>
      <c r="X13" s="123"/>
      <c r="Y13" s="123"/>
      <c r="Z13" s="123"/>
      <c r="AA13" s="122">
        <v>46071</v>
      </c>
      <c r="AB13" s="123"/>
      <c r="AC13" s="123"/>
      <c r="AD13" s="123"/>
      <c r="AE13" s="123"/>
      <c r="AF13" s="123"/>
      <c r="AG13" s="123"/>
      <c r="AH13" s="123"/>
      <c r="AI13" s="123"/>
      <c r="AJ13" s="123"/>
      <c r="AK13" s="135"/>
      <c r="AL13" s="139">
        <v>46154</v>
      </c>
      <c r="AM13" s="135"/>
      <c r="AN13" s="123"/>
      <c r="AO13" s="140"/>
      <c r="AP13" s="140"/>
      <c r="AQ13" s="140"/>
      <c r="AR13" s="140"/>
      <c r="AS13" s="141">
        <f t="shared" si="41"/>
        <v>4</v>
      </c>
      <c r="AT13" s="48">
        <f t="shared" si="42"/>
        <v>136</v>
      </c>
      <c r="AU13" s="142">
        <f t="shared" si="43"/>
        <v>0.029411764705882353</v>
      </c>
    </row>
    <row r="14" ht="12.75" customHeight="1">
      <c r="A14" s="136"/>
      <c r="B14" s="83" t="s">
        <v>100</v>
      </c>
      <c r="C14" s="85" t="s">
        <v>109</v>
      </c>
      <c r="D14" s="13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35"/>
      <c r="W14" s="122">
        <v>46041</v>
      </c>
      <c r="X14" s="123"/>
      <c r="Y14" s="123"/>
      <c r="Z14" s="122">
        <v>46062</v>
      </c>
      <c r="AA14" s="123"/>
      <c r="AB14" s="123"/>
      <c r="AC14" s="123"/>
      <c r="AD14" s="123"/>
      <c r="AE14" s="123"/>
      <c r="AF14" s="123"/>
      <c r="AG14" s="123"/>
      <c r="AH14" s="123"/>
      <c r="AI14" s="135"/>
      <c r="AJ14" s="135"/>
      <c r="AK14" s="123"/>
      <c r="AL14" s="123"/>
      <c r="AM14" s="123"/>
      <c r="AN14" s="123"/>
      <c r="AO14" s="140"/>
      <c r="AP14" s="140"/>
      <c r="AQ14" s="140"/>
      <c r="AR14" s="140"/>
      <c r="AS14" s="141">
        <f t="shared" si="41"/>
        <v>2</v>
      </c>
      <c r="AT14" s="48">
        <f t="shared" ref="AT14:AT15" si="44">34*2</f>
        <v>68</v>
      </c>
      <c r="AU14" s="142">
        <f t="shared" si="43"/>
        <v>0.029411764705882353</v>
      </c>
    </row>
    <row r="15" ht="12.75" customHeight="1">
      <c r="A15" s="136"/>
      <c r="B15" s="104"/>
      <c r="C15" s="85" t="s">
        <v>110</v>
      </c>
      <c r="D15" s="144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35"/>
      <c r="W15" s="122">
        <v>46041</v>
      </c>
      <c r="X15" s="123"/>
      <c r="Y15" s="123"/>
      <c r="Z15" s="122">
        <v>46062</v>
      </c>
      <c r="AA15" s="123"/>
      <c r="AB15" s="123"/>
      <c r="AC15" s="123"/>
      <c r="AD15" s="123"/>
      <c r="AE15" s="123"/>
      <c r="AF15" s="123"/>
      <c r="AG15" s="123"/>
      <c r="AH15" s="123"/>
      <c r="AI15" s="135"/>
      <c r="AJ15" s="135"/>
      <c r="AK15" s="123"/>
      <c r="AL15" s="123"/>
      <c r="AM15" s="123"/>
      <c r="AN15" s="123"/>
      <c r="AO15" s="140"/>
      <c r="AP15" s="140"/>
      <c r="AQ15" s="140"/>
      <c r="AR15" s="140"/>
      <c r="AS15" s="141">
        <f t="shared" si="41"/>
        <v>2</v>
      </c>
      <c r="AT15" s="48">
        <f t="shared" si="44"/>
        <v>68</v>
      </c>
      <c r="AU15" s="142">
        <f t="shared" si="43"/>
        <v>0.029411764705882353</v>
      </c>
    </row>
    <row r="16">
      <c r="A16" s="136"/>
      <c r="B16" s="126" t="s">
        <v>88</v>
      </c>
      <c r="C16" s="85" t="s">
        <v>109</v>
      </c>
      <c r="D16" s="144"/>
      <c r="E16" s="107"/>
      <c r="F16" s="107"/>
      <c r="G16" s="107"/>
      <c r="H16" s="121">
        <v>45926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21">
        <v>46007</v>
      </c>
      <c r="U16" s="107"/>
      <c r="V16" s="135"/>
      <c r="W16" s="123"/>
      <c r="X16" s="123"/>
      <c r="Y16" s="123"/>
      <c r="Z16" s="123"/>
      <c r="AA16" s="123"/>
      <c r="AB16" s="123"/>
      <c r="AC16" s="123"/>
      <c r="AD16" s="123"/>
      <c r="AE16" s="122">
        <v>46099</v>
      </c>
      <c r="AF16" s="123"/>
      <c r="AG16" s="123"/>
      <c r="AH16" s="123"/>
      <c r="AI16" s="135"/>
      <c r="AJ16" s="139">
        <v>46141</v>
      </c>
      <c r="AK16" s="123"/>
      <c r="AL16" s="123"/>
      <c r="AM16" s="123"/>
      <c r="AN16" s="123"/>
      <c r="AO16" s="140"/>
      <c r="AP16" s="140"/>
      <c r="AQ16" s="140"/>
      <c r="AR16" s="140"/>
      <c r="AS16" s="141">
        <f t="shared" si="41"/>
        <v>4</v>
      </c>
      <c r="AT16" s="48">
        <f t="shared" ref="AT16:AT19" si="45">34*3</f>
        <v>102</v>
      </c>
      <c r="AU16" s="142">
        <f t="shared" si="43"/>
        <v>0.039215686274509803</v>
      </c>
    </row>
    <row r="17" ht="12.75" customHeight="1">
      <c r="A17" s="136"/>
      <c r="B17" s="127"/>
      <c r="C17" s="85" t="s">
        <v>110</v>
      </c>
      <c r="D17" s="137"/>
      <c r="E17" s="107"/>
      <c r="F17" s="107"/>
      <c r="G17" s="107"/>
      <c r="H17" s="121">
        <v>45926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21">
        <v>46007</v>
      </c>
      <c r="U17" s="107"/>
      <c r="V17" s="135"/>
      <c r="W17" s="123"/>
      <c r="X17" s="123"/>
      <c r="Y17" s="123"/>
      <c r="Z17" s="123"/>
      <c r="AA17" s="123"/>
      <c r="AB17" s="123"/>
      <c r="AC17" s="123"/>
      <c r="AD17" s="123"/>
      <c r="AE17" s="122">
        <v>46099</v>
      </c>
      <c r="AF17" s="123"/>
      <c r="AG17" s="123"/>
      <c r="AH17" s="123"/>
      <c r="AI17" s="135"/>
      <c r="AJ17" s="123"/>
      <c r="AK17" s="123"/>
      <c r="AL17" s="123"/>
      <c r="AM17" s="123"/>
      <c r="AN17" s="123"/>
      <c r="AO17" s="140"/>
      <c r="AP17" s="140"/>
      <c r="AQ17" s="140"/>
      <c r="AR17" s="140"/>
      <c r="AS17" s="141">
        <f t="shared" si="41"/>
        <v>3</v>
      </c>
      <c r="AT17" s="48">
        <f t="shared" si="45"/>
        <v>102</v>
      </c>
      <c r="AU17" s="142">
        <f t="shared" si="43"/>
        <v>0.029411764705882353</v>
      </c>
    </row>
    <row r="18">
      <c r="A18" s="136"/>
      <c r="B18" s="83" t="s">
        <v>111</v>
      </c>
      <c r="C18" s="85" t="s">
        <v>109</v>
      </c>
      <c r="D18" s="137"/>
      <c r="E18" s="107"/>
      <c r="F18" s="107"/>
      <c r="G18" s="107"/>
      <c r="H18" s="107"/>
      <c r="I18" s="107"/>
      <c r="J18" s="107"/>
      <c r="K18" s="107"/>
      <c r="L18" s="107"/>
      <c r="M18" s="107"/>
      <c r="N18" s="121">
        <v>45966</v>
      </c>
      <c r="O18" s="107"/>
      <c r="P18" s="107"/>
      <c r="Q18" s="107"/>
      <c r="R18" s="107"/>
      <c r="S18" s="107"/>
      <c r="T18" s="107"/>
      <c r="U18" s="107"/>
      <c r="V18" s="135"/>
      <c r="W18" s="122">
        <v>46041</v>
      </c>
      <c r="X18" s="123"/>
      <c r="Y18" s="123"/>
      <c r="Z18" s="123"/>
      <c r="AA18" s="123"/>
      <c r="AB18" s="123"/>
      <c r="AC18" s="123"/>
      <c r="AD18" s="122">
        <v>46092</v>
      </c>
      <c r="AE18" s="123"/>
      <c r="AF18" s="123"/>
      <c r="AG18" s="123"/>
      <c r="AH18" s="123"/>
      <c r="AI18" s="123"/>
      <c r="AJ18" s="123"/>
      <c r="AK18" s="139">
        <v>46149</v>
      </c>
      <c r="AL18" s="135"/>
      <c r="AM18" s="122">
        <v>46162</v>
      </c>
      <c r="AN18" s="123"/>
      <c r="AO18" s="140"/>
      <c r="AP18" s="140"/>
      <c r="AQ18" s="140"/>
      <c r="AR18" s="140"/>
      <c r="AS18" s="141">
        <f t="shared" si="41"/>
        <v>5</v>
      </c>
      <c r="AT18" s="48">
        <f t="shared" si="45"/>
        <v>102</v>
      </c>
      <c r="AU18" s="142">
        <f t="shared" si="43"/>
        <v>0.049019607843137254</v>
      </c>
    </row>
    <row r="19" ht="12.75" customHeight="1">
      <c r="A19" s="136"/>
      <c r="B19" s="104"/>
      <c r="C19" s="85" t="s">
        <v>110</v>
      </c>
      <c r="D19" s="137"/>
      <c r="E19" s="107"/>
      <c r="F19" s="107"/>
      <c r="G19" s="107"/>
      <c r="H19" s="107"/>
      <c r="I19" s="107"/>
      <c r="J19" s="107"/>
      <c r="K19" s="107"/>
      <c r="L19" s="107"/>
      <c r="M19" s="107"/>
      <c r="N19" s="121">
        <v>45966</v>
      </c>
      <c r="O19" s="107"/>
      <c r="P19" s="107"/>
      <c r="Q19" s="107"/>
      <c r="R19" s="107"/>
      <c r="S19" s="107"/>
      <c r="T19" s="107"/>
      <c r="U19" s="107"/>
      <c r="V19" s="135"/>
      <c r="W19" s="122">
        <v>46041</v>
      </c>
      <c r="X19" s="123"/>
      <c r="Y19" s="123"/>
      <c r="Z19" s="123"/>
      <c r="AA19" s="123"/>
      <c r="AB19" s="123"/>
      <c r="AC19" s="123"/>
      <c r="AD19" s="122">
        <v>46092</v>
      </c>
      <c r="AE19" s="123"/>
      <c r="AF19" s="123"/>
      <c r="AG19" s="123"/>
      <c r="AH19" s="123"/>
      <c r="AI19" s="123"/>
      <c r="AJ19" s="123"/>
      <c r="AK19" s="139">
        <v>46149</v>
      </c>
      <c r="AL19" s="135"/>
      <c r="AM19" s="122">
        <v>46162</v>
      </c>
      <c r="AN19" s="123"/>
      <c r="AO19" s="140"/>
      <c r="AP19" s="140"/>
      <c r="AQ19" s="140"/>
      <c r="AR19" s="140"/>
      <c r="AS19" s="141">
        <f t="shared" si="41"/>
        <v>5</v>
      </c>
      <c r="AT19" s="48">
        <f t="shared" si="45"/>
        <v>102</v>
      </c>
      <c r="AU19" s="142">
        <f t="shared" si="43"/>
        <v>0.049019607843137254</v>
      </c>
    </row>
    <row r="20" ht="12.75" customHeight="1">
      <c r="A20" s="136"/>
      <c r="B20" s="83" t="s">
        <v>112</v>
      </c>
      <c r="C20" s="85" t="s">
        <v>109</v>
      </c>
      <c r="D20" s="14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35"/>
      <c r="W20" s="122">
        <v>46044</v>
      </c>
      <c r="X20" s="123"/>
      <c r="Y20" s="123"/>
      <c r="Z20" s="123"/>
      <c r="AA20" s="123"/>
      <c r="AB20" s="123"/>
      <c r="AC20" s="123"/>
      <c r="AD20" s="122">
        <v>46093</v>
      </c>
      <c r="AE20" s="123"/>
      <c r="AF20" s="123"/>
      <c r="AG20" s="123"/>
      <c r="AH20" s="123"/>
      <c r="AI20" s="123"/>
      <c r="AJ20" s="123"/>
      <c r="AK20" s="140"/>
      <c r="AL20" s="140"/>
      <c r="AM20" s="122">
        <v>46161</v>
      </c>
      <c r="AN20" s="123"/>
      <c r="AO20" s="140"/>
      <c r="AP20" s="140"/>
      <c r="AQ20" s="140"/>
      <c r="AR20" s="140"/>
      <c r="AS20" s="141">
        <f t="shared" si="41"/>
        <v>3</v>
      </c>
      <c r="AT20" s="48">
        <f t="shared" ref="AT20:AT21" si="46">34*2</f>
        <v>68</v>
      </c>
      <c r="AU20" s="142">
        <f t="shared" si="43"/>
        <v>0.044117647058823532</v>
      </c>
    </row>
    <row r="21">
      <c r="A21" s="136"/>
      <c r="B21" s="104"/>
      <c r="C21" s="85" t="s">
        <v>110</v>
      </c>
      <c r="D21" s="13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35"/>
      <c r="W21" s="122">
        <v>46044</v>
      </c>
      <c r="X21" s="123"/>
      <c r="Y21" s="123"/>
      <c r="Z21" s="123"/>
      <c r="AA21" s="123"/>
      <c r="AB21" s="123"/>
      <c r="AC21" s="123"/>
      <c r="AD21" s="122">
        <v>46093</v>
      </c>
      <c r="AE21" s="123"/>
      <c r="AF21" s="123"/>
      <c r="AG21" s="123"/>
      <c r="AH21" s="123"/>
      <c r="AI21" s="123"/>
      <c r="AJ21" s="123"/>
      <c r="AK21" s="140"/>
      <c r="AL21" s="140"/>
      <c r="AM21" s="122">
        <v>46161</v>
      </c>
      <c r="AN21" s="123"/>
      <c r="AO21" s="140"/>
      <c r="AP21" s="140"/>
      <c r="AQ21" s="140"/>
      <c r="AR21" s="140"/>
      <c r="AS21" s="141">
        <f t="shared" si="41"/>
        <v>3</v>
      </c>
      <c r="AT21" s="48">
        <f t="shared" si="46"/>
        <v>68</v>
      </c>
      <c r="AU21" s="142">
        <f t="shared" si="43"/>
        <v>0.044117647058823532</v>
      </c>
    </row>
    <row r="22" ht="13.5" customHeight="1">
      <c r="A22" s="136"/>
      <c r="B22" s="83" t="s">
        <v>113</v>
      </c>
      <c r="C22" s="85" t="s">
        <v>109</v>
      </c>
      <c r="D22" s="14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21">
        <v>46016</v>
      </c>
      <c r="V22" s="135"/>
      <c r="W22" s="123"/>
      <c r="X22" s="123"/>
      <c r="Y22" s="123"/>
      <c r="Z22" s="123"/>
      <c r="AA22" s="122">
        <v>46072</v>
      </c>
      <c r="AB22" s="123"/>
      <c r="AC22" s="123"/>
      <c r="AD22" s="123"/>
      <c r="AE22" s="123"/>
      <c r="AF22" s="122">
        <v>46135</v>
      </c>
      <c r="AG22" s="123"/>
      <c r="AH22" s="123"/>
      <c r="AI22" s="123"/>
      <c r="AJ22" s="122">
        <v>46142</v>
      </c>
      <c r="AK22" s="140"/>
      <c r="AL22" s="140"/>
      <c r="AM22" s="123"/>
      <c r="AN22" s="123"/>
      <c r="AO22" s="140"/>
      <c r="AP22" s="140"/>
      <c r="AQ22" s="140"/>
      <c r="AR22" s="140"/>
      <c r="AS22" s="141">
        <f t="shared" si="41"/>
        <v>4</v>
      </c>
      <c r="AT22" s="48">
        <f t="shared" ref="AT22:AT25" si="47">34*1</f>
        <v>34</v>
      </c>
      <c r="AU22" s="142">
        <f t="shared" si="43"/>
        <v>0.11764705882352941</v>
      </c>
    </row>
    <row r="23" ht="12.75" customHeight="1">
      <c r="A23" s="136"/>
      <c r="B23" s="104"/>
      <c r="C23" s="85" t="s">
        <v>110</v>
      </c>
      <c r="D23" s="13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16">
        <v>46016</v>
      </c>
      <c r="V23" s="120"/>
      <c r="W23" s="123"/>
      <c r="X23" s="123"/>
      <c r="Y23" s="123"/>
      <c r="Z23" s="123"/>
      <c r="AA23" s="123"/>
      <c r="AB23" s="123"/>
      <c r="AC23" s="123"/>
      <c r="AD23" s="123"/>
      <c r="AE23" s="123"/>
      <c r="AF23" s="122" t="s">
        <v>114</v>
      </c>
      <c r="AG23" s="123"/>
      <c r="AH23" s="123"/>
      <c r="AI23" s="123"/>
      <c r="AJ23" s="123"/>
      <c r="AK23" s="140"/>
      <c r="AL23" s="140"/>
      <c r="AM23" s="123"/>
      <c r="AN23" s="123"/>
      <c r="AO23" s="140"/>
      <c r="AP23" s="140"/>
      <c r="AQ23" s="140"/>
      <c r="AR23" s="140"/>
      <c r="AS23" s="141">
        <f t="shared" si="41"/>
        <v>2</v>
      </c>
      <c r="AT23" s="48">
        <f t="shared" si="47"/>
        <v>34</v>
      </c>
      <c r="AU23" s="142">
        <f t="shared" si="43"/>
        <v>0.058823529411764705</v>
      </c>
    </row>
    <row r="24" ht="12.75" customHeight="1">
      <c r="A24" s="136"/>
      <c r="B24" s="83" t="s">
        <v>115</v>
      </c>
      <c r="C24" s="85" t="s">
        <v>109</v>
      </c>
      <c r="D24" s="13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34"/>
      <c r="AJ24" s="135"/>
      <c r="AK24" s="123"/>
      <c r="AL24" s="140"/>
      <c r="AM24" s="123"/>
      <c r="AN24" s="123"/>
      <c r="AO24" s="140"/>
      <c r="AP24" s="140"/>
      <c r="AQ24" s="140"/>
      <c r="AR24" s="140"/>
      <c r="AS24" s="141">
        <f t="shared" si="41"/>
        <v>0</v>
      </c>
      <c r="AT24" s="48">
        <f t="shared" si="47"/>
        <v>34</v>
      </c>
      <c r="AU24" s="142">
        <f t="shared" si="43"/>
        <v>0</v>
      </c>
    </row>
    <row r="25" ht="12.75" customHeight="1">
      <c r="A25" s="136"/>
      <c r="B25" s="104"/>
      <c r="C25" s="85" t="s">
        <v>110</v>
      </c>
      <c r="D25" s="13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35"/>
      <c r="AJ25" s="135"/>
      <c r="AK25" s="123"/>
      <c r="AL25" s="120"/>
      <c r="AM25" s="123"/>
      <c r="AN25" s="123"/>
      <c r="AO25" s="140"/>
      <c r="AP25" s="140"/>
      <c r="AQ25" s="140"/>
      <c r="AR25" s="140"/>
      <c r="AS25" s="141">
        <f t="shared" si="41"/>
        <v>0</v>
      </c>
      <c r="AT25" s="48">
        <f t="shared" si="47"/>
        <v>34</v>
      </c>
      <c r="AU25" s="142">
        <f t="shared" si="43"/>
        <v>0</v>
      </c>
    </row>
    <row r="26" ht="12.75" customHeight="1">
      <c r="A26" s="136"/>
      <c r="B26" s="83" t="s">
        <v>101</v>
      </c>
      <c r="C26" s="85" t="s">
        <v>109</v>
      </c>
      <c r="D26" s="13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21">
        <v>45973</v>
      </c>
      <c r="P26" s="107"/>
      <c r="Q26" s="107"/>
      <c r="R26" s="107"/>
      <c r="S26" s="107"/>
      <c r="T26" s="107"/>
      <c r="U26" s="107"/>
      <c r="V26" s="122">
        <v>46034</v>
      </c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2">
        <v>46126</v>
      </c>
      <c r="AI26" s="135"/>
      <c r="AJ26" s="135"/>
      <c r="AK26" s="120"/>
      <c r="AL26" s="123"/>
      <c r="AM26" s="123"/>
      <c r="AN26" s="123"/>
      <c r="AO26" s="140"/>
      <c r="AP26" s="140"/>
      <c r="AQ26" s="140"/>
      <c r="AR26" s="140"/>
      <c r="AS26" s="141">
        <f t="shared" si="41"/>
        <v>3</v>
      </c>
      <c r="AT26" s="48">
        <f t="shared" ref="AT26:AT27" si="48">34*3</f>
        <v>102</v>
      </c>
      <c r="AU26" s="142">
        <f t="shared" si="43"/>
        <v>0.029411764705882353</v>
      </c>
    </row>
    <row r="27" ht="12.75" customHeight="1">
      <c r="A27" s="136"/>
      <c r="B27" s="104"/>
      <c r="C27" s="85" t="s">
        <v>110</v>
      </c>
      <c r="D27" s="14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21">
        <v>45973</v>
      </c>
      <c r="P27" s="107"/>
      <c r="Q27" s="107"/>
      <c r="R27" s="107"/>
      <c r="S27" s="107"/>
      <c r="T27" s="107"/>
      <c r="U27" s="107"/>
      <c r="V27" s="122">
        <v>46034</v>
      </c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5">
        <v>46126</v>
      </c>
      <c r="AI27" s="135"/>
      <c r="AJ27" s="139">
        <v>46141</v>
      </c>
      <c r="AK27" s="123"/>
      <c r="AL27" s="140"/>
      <c r="AM27" s="120"/>
      <c r="AN27" s="123"/>
      <c r="AO27" s="140"/>
      <c r="AP27" s="140"/>
      <c r="AQ27" s="140"/>
      <c r="AR27" s="140"/>
      <c r="AS27" s="141">
        <f t="shared" si="41"/>
        <v>4</v>
      </c>
      <c r="AT27" s="48">
        <f t="shared" si="48"/>
        <v>102</v>
      </c>
      <c r="AU27" s="142">
        <f t="shared" si="43"/>
        <v>0.039215686274509803</v>
      </c>
    </row>
    <row r="28" ht="12.75" customHeight="1">
      <c r="A28" s="136"/>
      <c r="B28" s="83" t="s">
        <v>102</v>
      </c>
      <c r="C28" s="85" t="s">
        <v>109</v>
      </c>
      <c r="D28" s="13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23"/>
      <c r="W28" s="123"/>
      <c r="X28" s="123"/>
      <c r="Y28" s="123"/>
      <c r="Z28" s="123"/>
      <c r="AA28" s="123"/>
      <c r="AB28" s="122">
        <v>46080</v>
      </c>
      <c r="AC28" s="123"/>
      <c r="AD28" s="123"/>
      <c r="AE28" s="123"/>
      <c r="AF28" s="48"/>
      <c r="AG28" s="123"/>
      <c r="AH28" s="123"/>
      <c r="AI28" s="135"/>
      <c r="AJ28" s="135"/>
      <c r="AK28" s="120"/>
      <c r="AL28" s="140"/>
      <c r="AM28" s="123"/>
      <c r="AN28" s="123"/>
      <c r="AO28" s="140"/>
      <c r="AP28" s="140"/>
      <c r="AQ28" s="140"/>
      <c r="AR28" s="140"/>
      <c r="AS28" s="141">
        <f t="shared" si="41"/>
        <v>1</v>
      </c>
      <c r="AT28" s="48">
        <f t="shared" ref="AT28:AT31" si="49">34*2</f>
        <v>68</v>
      </c>
      <c r="AU28" s="142">
        <f t="shared" si="43"/>
        <v>0.014705882352941176</v>
      </c>
    </row>
    <row r="29" ht="12.75" customHeight="1">
      <c r="A29" s="136"/>
      <c r="B29" s="104"/>
      <c r="C29" s="85" t="s">
        <v>110</v>
      </c>
      <c r="D29" s="13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20"/>
      <c r="W29" s="123"/>
      <c r="X29" s="123"/>
      <c r="Y29" s="123"/>
      <c r="Z29" s="123"/>
      <c r="AA29" s="123"/>
      <c r="AB29" s="122">
        <v>46080</v>
      </c>
      <c r="AC29" s="123"/>
      <c r="AD29" s="123"/>
      <c r="AE29" s="123"/>
      <c r="AF29" s="48"/>
      <c r="AG29" s="123"/>
      <c r="AH29" s="123"/>
      <c r="AI29" s="135"/>
      <c r="AJ29" s="135"/>
      <c r="AK29" s="120"/>
      <c r="AL29" s="140"/>
      <c r="AM29" s="123"/>
      <c r="AN29" s="123"/>
      <c r="AO29" s="140"/>
      <c r="AP29" s="140"/>
      <c r="AQ29" s="140"/>
      <c r="AR29" s="140"/>
      <c r="AS29" s="141">
        <f t="shared" si="41"/>
        <v>1</v>
      </c>
      <c r="AT29" s="48">
        <f t="shared" si="49"/>
        <v>68</v>
      </c>
      <c r="AU29" s="142">
        <f t="shared" si="43"/>
        <v>0.014705882352941176</v>
      </c>
    </row>
    <row r="30" ht="12.75" customHeight="1">
      <c r="A30" s="136"/>
      <c r="B30" s="83" t="s">
        <v>116</v>
      </c>
      <c r="C30" s="85" t="s">
        <v>109</v>
      </c>
      <c r="D30" s="13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21">
        <v>46020</v>
      </c>
      <c r="V30" s="120"/>
      <c r="W30" s="123"/>
      <c r="X30" s="123"/>
      <c r="Y30" s="123"/>
      <c r="Z30" s="123"/>
      <c r="AA30" s="123"/>
      <c r="AB30" s="123"/>
      <c r="AC30" s="123"/>
      <c r="AD30" s="122">
        <v>46092</v>
      </c>
      <c r="AE30" s="122">
        <v>46097</v>
      </c>
      <c r="AF30" s="122">
        <v>46104</v>
      </c>
      <c r="AG30" s="123"/>
      <c r="AH30" s="122">
        <v>46125</v>
      </c>
      <c r="AI30" s="139">
        <v>46135</v>
      </c>
      <c r="AJ30" s="135"/>
      <c r="AK30" s="120"/>
      <c r="AL30" s="140"/>
      <c r="AM30" s="123"/>
      <c r="AN30" s="122">
        <v>46167</v>
      </c>
      <c r="AO30" s="140"/>
      <c r="AP30" s="140"/>
      <c r="AQ30" s="140"/>
      <c r="AR30" s="140"/>
      <c r="AS30" s="141">
        <f t="shared" si="41"/>
        <v>7</v>
      </c>
      <c r="AT30" s="48">
        <f t="shared" si="49"/>
        <v>68</v>
      </c>
      <c r="AU30" s="142">
        <f t="shared" si="43"/>
        <v>0.10294117647058823</v>
      </c>
    </row>
    <row r="31" ht="12.75" customHeight="1">
      <c r="A31" s="136"/>
      <c r="B31" s="104"/>
      <c r="C31" s="85" t="s">
        <v>110</v>
      </c>
      <c r="D31" s="13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21">
        <v>46020</v>
      </c>
      <c r="V31" s="120"/>
      <c r="W31" s="123"/>
      <c r="X31" s="123"/>
      <c r="Y31" s="123"/>
      <c r="Z31" s="123"/>
      <c r="AA31" s="123"/>
      <c r="AB31" s="123"/>
      <c r="AC31" s="123"/>
      <c r="AD31" s="122">
        <v>46092</v>
      </c>
      <c r="AE31" s="122">
        <v>46097</v>
      </c>
      <c r="AF31" s="122">
        <v>46104</v>
      </c>
      <c r="AG31" s="123"/>
      <c r="AH31" s="122">
        <v>46125</v>
      </c>
      <c r="AI31" s="122">
        <v>46132</v>
      </c>
      <c r="AJ31" s="135"/>
      <c r="AK31" s="120"/>
      <c r="AL31" s="140"/>
      <c r="AM31" s="123"/>
      <c r="AN31" s="122">
        <v>46167</v>
      </c>
      <c r="AO31" s="140"/>
      <c r="AP31" s="140"/>
      <c r="AQ31" s="140"/>
      <c r="AR31" s="140"/>
      <c r="AS31" s="141">
        <f t="shared" si="41"/>
        <v>7</v>
      </c>
      <c r="AT31" s="48">
        <f t="shared" si="49"/>
        <v>68</v>
      </c>
      <c r="AU31" s="142">
        <f t="shared" si="43"/>
        <v>0.10294117647058823</v>
      </c>
    </row>
    <row r="32" ht="12.75" customHeight="1">
      <c r="A32" s="136"/>
      <c r="B32" s="83" t="s">
        <v>103</v>
      </c>
      <c r="C32" s="85" t="s">
        <v>109</v>
      </c>
      <c r="D32" s="144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35"/>
      <c r="AG32" s="123"/>
      <c r="AH32" s="123"/>
      <c r="AI32" s="123"/>
      <c r="AJ32" s="135"/>
      <c r="AK32" s="123"/>
      <c r="AL32" s="123"/>
      <c r="AM32" s="123"/>
      <c r="AN32" s="123"/>
      <c r="AO32" s="140"/>
      <c r="AP32" s="140"/>
      <c r="AQ32" s="140"/>
      <c r="AR32" s="140"/>
      <c r="AS32" s="141">
        <f t="shared" si="41"/>
        <v>0</v>
      </c>
      <c r="AT32" s="48">
        <f t="shared" ref="AT32:AT37" si="50">34*1</f>
        <v>34</v>
      </c>
      <c r="AU32" s="142">
        <f t="shared" si="43"/>
        <v>0</v>
      </c>
    </row>
    <row r="33" ht="12.75" customHeight="1">
      <c r="A33" s="136"/>
      <c r="B33" s="104"/>
      <c r="C33" s="85" t="s">
        <v>110</v>
      </c>
      <c r="D33" s="14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35"/>
      <c r="AG33" s="123"/>
      <c r="AH33" s="123"/>
      <c r="AI33" s="139">
        <v>46135</v>
      </c>
      <c r="AJ33" s="135"/>
      <c r="AK33" s="123"/>
      <c r="AL33" s="123"/>
      <c r="AM33" s="123"/>
      <c r="AN33" s="123"/>
      <c r="AO33" s="140"/>
      <c r="AP33" s="140"/>
      <c r="AQ33" s="140"/>
      <c r="AR33" s="140"/>
      <c r="AS33" s="141">
        <v>1</v>
      </c>
      <c r="AT33" s="48">
        <f t="shared" si="50"/>
        <v>34</v>
      </c>
      <c r="AU33" s="142">
        <f t="shared" si="43"/>
        <v>0.029411764705882353</v>
      </c>
    </row>
    <row r="34" ht="12.75" customHeight="1">
      <c r="A34" s="136"/>
      <c r="B34" s="85" t="s">
        <v>81</v>
      </c>
      <c r="C34" s="85" t="s">
        <v>109</v>
      </c>
      <c r="D34" s="14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35"/>
      <c r="AG34" s="123"/>
      <c r="AH34" s="122">
        <v>46126</v>
      </c>
      <c r="AI34" s="123"/>
      <c r="AJ34" s="134"/>
      <c r="AK34" s="123"/>
      <c r="AL34" s="123"/>
      <c r="AM34" s="123"/>
      <c r="AN34" s="123"/>
      <c r="AO34" s="140"/>
      <c r="AP34" s="140"/>
      <c r="AQ34" s="140"/>
      <c r="AR34" s="140"/>
      <c r="AS34" s="141">
        <v>1</v>
      </c>
      <c r="AT34" s="48">
        <f t="shared" si="50"/>
        <v>34</v>
      </c>
      <c r="AU34" s="142">
        <f t="shared" si="43"/>
        <v>0.029411764705882353</v>
      </c>
    </row>
    <row r="35" ht="12.75" customHeight="1">
      <c r="A35" s="136"/>
      <c r="B35" s="85"/>
      <c r="C35" s="85" t="s">
        <v>110</v>
      </c>
      <c r="D35" s="14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2">
        <v>46133</v>
      </c>
      <c r="AI35" s="123"/>
      <c r="AJ35" s="120"/>
      <c r="AK35" s="123"/>
      <c r="AL35" s="123"/>
      <c r="AM35" s="123"/>
      <c r="AN35" s="123"/>
      <c r="AO35" s="140"/>
      <c r="AP35" s="140"/>
      <c r="AQ35" s="140"/>
      <c r="AR35" s="140"/>
      <c r="AS35" s="141">
        <v>1</v>
      </c>
      <c r="AT35" s="48">
        <f t="shared" si="50"/>
        <v>34</v>
      </c>
      <c r="AU35" s="164">
        <f t="shared" si="43"/>
        <v>0.029411764705882353</v>
      </c>
    </row>
    <row r="36" ht="12.75" customHeight="1">
      <c r="A36" s="136"/>
      <c r="B36" s="85" t="s">
        <v>82</v>
      </c>
      <c r="C36" s="85" t="s">
        <v>109</v>
      </c>
      <c r="D36" s="14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0"/>
      <c r="AK36" s="123"/>
      <c r="AL36" s="123"/>
      <c r="AM36" s="123"/>
      <c r="AN36" s="123"/>
      <c r="AO36" s="140"/>
      <c r="AP36" s="140"/>
      <c r="AQ36" s="140"/>
      <c r="AR36" s="140"/>
      <c r="AS36" s="141">
        <f t="shared" ref="AS36:AS41" si="51">SUM(E36:AR36)</f>
        <v>0</v>
      </c>
      <c r="AT36" s="48">
        <f t="shared" si="50"/>
        <v>34</v>
      </c>
      <c r="AU36" s="164">
        <f t="shared" si="43"/>
        <v>0</v>
      </c>
    </row>
    <row r="37" ht="12.75" customHeight="1">
      <c r="A37" s="136"/>
      <c r="B37" s="85"/>
      <c r="C37" s="85" t="s">
        <v>110</v>
      </c>
      <c r="D37" s="14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0"/>
      <c r="AK37" s="123"/>
      <c r="AL37" s="123"/>
      <c r="AM37" s="123"/>
      <c r="AN37" s="123"/>
      <c r="AO37" s="140"/>
      <c r="AP37" s="140"/>
      <c r="AQ37" s="140"/>
      <c r="AR37" s="140"/>
      <c r="AS37" s="141">
        <f t="shared" si="51"/>
        <v>0</v>
      </c>
      <c r="AT37" s="48">
        <f t="shared" si="50"/>
        <v>34</v>
      </c>
      <c r="AU37" s="164">
        <f t="shared" si="43"/>
        <v>0</v>
      </c>
    </row>
    <row r="38" ht="12.75" customHeight="1">
      <c r="A38" s="136"/>
      <c r="B38" s="85" t="s">
        <v>83</v>
      </c>
      <c r="C38" s="85" t="s">
        <v>109</v>
      </c>
      <c r="D38" s="14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0"/>
      <c r="AK38" s="123"/>
      <c r="AL38" s="123"/>
      <c r="AM38" s="123"/>
      <c r="AN38" s="123"/>
      <c r="AO38" s="140"/>
      <c r="AP38" s="140"/>
      <c r="AQ38" s="140"/>
      <c r="AR38" s="140"/>
      <c r="AS38" s="141">
        <f t="shared" si="51"/>
        <v>0</v>
      </c>
      <c r="AT38" s="48">
        <f t="shared" ref="AT38:AT41" si="52">34*2</f>
        <v>68</v>
      </c>
      <c r="AU38" s="164">
        <f t="shared" si="43"/>
        <v>0</v>
      </c>
    </row>
    <row r="39" ht="12.75" customHeight="1">
      <c r="A39" s="136"/>
      <c r="B39" s="85"/>
      <c r="C39" s="85" t="s">
        <v>110</v>
      </c>
      <c r="D39" s="14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0"/>
      <c r="AK39" s="123"/>
      <c r="AL39" s="123"/>
      <c r="AM39" s="123"/>
      <c r="AN39" s="123"/>
      <c r="AO39" s="140"/>
      <c r="AP39" s="140"/>
      <c r="AQ39" s="140"/>
      <c r="AR39" s="140"/>
      <c r="AS39" s="141">
        <f t="shared" si="51"/>
        <v>0</v>
      </c>
      <c r="AT39" s="48">
        <f t="shared" si="52"/>
        <v>68</v>
      </c>
      <c r="AU39" s="164">
        <f t="shared" si="43"/>
        <v>0</v>
      </c>
    </row>
    <row r="40" ht="12.75" customHeight="1">
      <c r="A40" s="136"/>
      <c r="B40" s="85" t="s">
        <v>84</v>
      </c>
      <c r="C40" s="85" t="s">
        <v>109</v>
      </c>
      <c r="D40" s="14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0"/>
      <c r="AK40" s="123"/>
      <c r="AL40" s="123"/>
      <c r="AM40" s="123"/>
      <c r="AN40" s="123"/>
      <c r="AO40" s="140"/>
      <c r="AP40" s="140"/>
      <c r="AQ40" s="140"/>
      <c r="AR40" s="140"/>
      <c r="AS40" s="141">
        <f t="shared" si="51"/>
        <v>0</v>
      </c>
      <c r="AT40" s="48">
        <f t="shared" si="52"/>
        <v>68</v>
      </c>
      <c r="AU40" s="164">
        <f t="shared" si="43"/>
        <v>0</v>
      </c>
    </row>
    <row r="41" ht="12.75" customHeight="1">
      <c r="A41" s="136"/>
      <c r="B41" s="85"/>
      <c r="C41" s="85" t="s">
        <v>110</v>
      </c>
      <c r="D41" s="14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0"/>
      <c r="AK41" s="123"/>
      <c r="AL41" s="123"/>
      <c r="AM41" s="123"/>
      <c r="AN41" s="123"/>
      <c r="AO41" s="140"/>
      <c r="AP41" s="140"/>
      <c r="AQ41" s="140"/>
      <c r="AR41" s="140"/>
      <c r="AS41" s="141">
        <f t="shared" si="51"/>
        <v>0</v>
      </c>
      <c r="AT41" s="48">
        <f t="shared" si="52"/>
        <v>68</v>
      </c>
      <c r="AU41" s="164">
        <f t="shared" si="43"/>
        <v>0</v>
      </c>
    </row>
  </sheetData>
  <mergeCells count="44">
    <mergeCell ref="G3:Y3"/>
    <mergeCell ref="Z3:AD3"/>
    <mergeCell ref="AE3:AO5"/>
    <mergeCell ref="AP3:AQ5"/>
    <mergeCell ref="B4:C4"/>
    <mergeCell ref="Z4:AD5"/>
    <mergeCell ref="AR4:AS4"/>
    <mergeCell ref="G5:Y7"/>
    <mergeCell ref="AR5:AS5"/>
    <mergeCell ref="Z6:AD6"/>
    <mergeCell ref="A7:B7"/>
    <mergeCell ref="C7:D7"/>
    <mergeCell ref="A9:D9"/>
    <mergeCell ref="E9:AR9"/>
    <mergeCell ref="AS9:AS11"/>
    <mergeCell ref="AT9:AT11"/>
    <mergeCell ref="AU9:AU11"/>
    <mergeCell ref="A10:C11"/>
    <mergeCell ref="E10:H10"/>
    <mergeCell ref="I10:L10"/>
    <mergeCell ref="M10:P10"/>
    <mergeCell ref="Q10:U10"/>
    <mergeCell ref="V10:X10"/>
    <mergeCell ref="Y10:AB10"/>
    <mergeCell ref="AC10:AF10"/>
    <mergeCell ref="AG10:AJ10"/>
    <mergeCell ref="AK10:AN10"/>
    <mergeCell ref="AO10:AR10"/>
    <mergeCell ref="A12:A4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</mergeCells>
  <printOptions headings="0" gridLines="0"/>
  <pageMargins left="0.25" right="0.25" top="0.51000000000000012" bottom="0.75" header="0.29999999999999999" footer="0.29999999999999999"/>
  <pageSetup paperSize="9" scale="39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8" zoomScale="70" workbookViewId="0">
      <selection activeCell="AJ45" activeCellId="0" sqref="AJ45"/>
    </sheetView>
  </sheetViews>
  <sheetFormatPr defaultColWidth="9.109375" defaultRowHeight="14.25"/>
  <cols>
    <col customWidth="1" min="1" max="1" style="8" width="11.5546875"/>
    <col customWidth="1" min="2" max="2" style="8" width="21.44140625"/>
    <col customWidth="1" min="3" max="3" style="8" width="10.33203125"/>
    <col customWidth="1" min="4" max="4" style="8" width="12.88671875"/>
    <col customWidth="1" min="5" max="5" style="8" width="9.44140625"/>
    <col customWidth="1" min="6" max="6" style="8" width="8"/>
    <col customWidth="1" min="7" max="7" style="8" width="3.33203125"/>
    <col customWidth="1" min="8" max="8" style="8" width="4.33203125"/>
    <col customWidth="1" min="9" max="10" style="8" width="6.77734375"/>
    <col customWidth="1" min="11" max="11" style="8" width="4.33203125"/>
    <col customWidth="1" min="12" max="12" style="8" width="8.21875"/>
    <col customWidth="1" min="13" max="14" style="8" width="4.33203125"/>
    <col customWidth="1" min="15" max="15" style="8" width="6.44140625"/>
    <col customWidth="1" min="16" max="16" style="8" width="6.5546875"/>
    <col customWidth="1" min="17" max="17" style="8" width="4.33203125"/>
    <col customWidth="1" min="18" max="18" style="8" width="6.5546875"/>
    <col customWidth="1" min="19" max="19" style="8" width="7.33203125"/>
    <col customWidth="1" min="20" max="20" style="8" width="7.5546875"/>
    <col customWidth="1" min="21" max="22" style="8" width="4.33203125"/>
    <col customWidth="1" min="23" max="23" style="8" width="8.6640625"/>
    <col customWidth="1" min="24" max="24" style="8" width="8"/>
    <col customWidth="1" min="25" max="25" style="8" width="7.77734375"/>
    <col customWidth="1" min="26" max="26" style="8" width="6.44140625"/>
    <col customWidth="1" min="27" max="27" style="8" width="7.6640625"/>
    <col customWidth="1" min="28" max="28" style="8" width="8"/>
    <col customWidth="1" min="29" max="30" style="8" width="7.6640625"/>
    <col customWidth="1" min="31" max="31" style="8" width="6.44140625"/>
    <col customWidth="1" min="32" max="32" style="8" width="8.6640625"/>
    <col customWidth="1" min="33" max="33" style="8" width="8.44140625"/>
    <col customWidth="1" min="34" max="34" style="8" width="7.5546875"/>
    <col customWidth="1" min="35" max="35" style="8" width="8.5546875"/>
    <col customWidth="1" min="36" max="36" style="8" width="8.33203125"/>
    <col customWidth="1" min="37" max="37" style="8" width="6.109375"/>
    <col customWidth="1" min="38" max="38" style="8" width="7.33203125"/>
    <col customWidth="1" min="39" max="39" style="8" width="6.6640625"/>
    <col customWidth="1" min="40" max="40" style="8" width="8"/>
    <col customWidth="1" min="41" max="41" style="8" width="4.33203125"/>
    <col customWidth="1" min="42" max="42" style="8" width="5.44140625"/>
    <col customWidth="1" min="43" max="43" style="8" width="6.6640625"/>
    <col customWidth="1" min="44" max="44" style="8" width="6"/>
    <col customWidth="1" min="45" max="45" style="8" width="7.44140625"/>
    <col customWidth="1" min="46" max="46" style="8" width="13"/>
    <col min="47" max="16384" style="8" width="9.109375"/>
  </cols>
  <sheetData>
    <row r="1" s="9" customFormat="1" ht="63" customHeight="1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C1" s="12"/>
      <c r="AD1" s="12"/>
      <c r="AL1" s="12"/>
      <c r="AM1" s="12"/>
      <c r="AN1" s="12"/>
      <c r="AO1" s="12"/>
      <c r="AP1" s="12"/>
      <c r="AQ1" s="12"/>
      <c r="AR1" s="12"/>
      <c r="AS1" s="12"/>
    </row>
    <row r="2" ht="21.75" customHeight="1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8"/>
      <c r="AJ2" s="8"/>
      <c r="AK2" s="8"/>
      <c r="AL2" s="19"/>
      <c r="AM2" s="19"/>
      <c r="AN2" s="19"/>
      <c r="AO2" s="20"/>
      <c r="AP2" s="20"/>
      <c r="AQ2" s="20"/>
      <c r="AR2" s="20"/>
      <c r="AS2" s="20"/>
      <c r="AT2" s="8"/>
      <c r="AU2" s="8"/>
      <c r="AV2" s="8"/>
    </row>
    <row r="3" ht="40.5" customHeight="1">
      <c r="A3" s="13" t="s">
        <v>31</v>
      </c>
      <c r="B3" s="21" t="s">
        <v>32</v>
      </c>
      <c r="C3" s="8"/>
      <c r="D3" s="16"/>
      <c r="E3" s="22"/>
      <c r="F3" s="22"/>
      <c r="G3" s="23" t="s">
        <v>33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5"/>
      <c r="X3" s="26" t="s">
        <v>34</v>
      </c>
      <c r="Y3" s="27"/>
      <c r="Z3" s="27"/>
      <c r="AA3" s="27"/>
      <c r="AB3" s="28"/>
      <c r="AC3" s="29" t="s">
        <v>35</v>
      </c>
      <c r="AD3" s="30"/>
      <c r="AE3" s="30"/>
      <c r="AF3" s="30"/>
      <c r="AG3" s="30"/>
      <c r="AH3" s="30"/>
      <c r="AI3" s="30"/>
      <c r="AJ3" s="30"/>
      <c r="AK3" s="30"/>
      <c r="AL3" s="30"/>
      <c r="AM3" s="31"/>
      <c r="AN3" s="32" t="s">
        <v>36</v>
      </c>
      <c r="AO3" s="32"/>
      <c r="AP3" s="33" t="s">
        <v>37</v>
      </c>
      <c r="AQ3" s="33"/>
      <c r="AR3" s="34"/>
      <c r="AS3" s="8"/>
      <c r="AT3" s="8"/>
      <c r="AU3" s="35"/>
      <c r="AV3" s="8"/>
    </row>
    <row r="4" ht="22.5" customHeight="1">
      <c r="B4" s="16" t="s">
        <v>38</v>
      </c>
      <c r="C4" s="16"/>
      <c r="D4" s="8"/>
      <c r="E4" s="8"/>
      <c r="F4" s="36"/>
      <c r="G4" s="37" t="s">
        <v>39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9" t="s">
        <v>40</v>
      </c>
      <c r="Y4" s="40"/>
      <c r="Z4" s="40"/>
      <c r="AA4" s="40"/>
      <c r="AB4" s="41"/>
      <c r="AC4" s="42"/>
      <c r="AD4" s="43"/>
      <c r="AE4" s="43"/>
      <c r="AF4" s="43"/>
      <c r="AG4" s="43"/>
      <c r="AH4" s="43"/>
      <c r="AI4" s="43"/>
      <c r="AJ4" s="43"/>
      <c r="AK4" s="43"/>
      <c r="AL4" s="43"/>
      <c r="AM4" s="44"/>
      <c r="AN4" s="32"/>
      <c r="AO4" s="32"/>
      <c r="AP4" s="45" t="s">
        <v>41</v>
      </c>
      <c r="AQ4" s="45"/>
      <c r="AU4" s="35"/>
      <c r="AV4" s="8"/>
    </row>
    <row r="5" ht="42.75" customHeight="1">
      <c r="A5" s="46" t="s">
        <v>42</v>
      </c>
      <c r="B5" s="14" t="s">
        <v>43</v>
      </c>
      <c r="C5" s="47" t="s">
        <v>44</v>
      </c>
      <c r="D5" s="48" t="s">
        <v>45</v>
      </c>
      <c r="E5" s="8"/>
      <c r="F5" s="36"/>
      <c r="G5" s="49" t="s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50"/>
      <c r="Z5" s="50"/>
      <c r="AA5" s="50"/>
      <c r="AB5" s="51"/>
      <c r="AC5" s="52"/>
      <c r="AD5" s="53"/>
      <c r="AE5" s="53"/>
      <c r="AF5" s="53"/>
      <c r="AG5" s="53"/>
      <c r="AH5" s="53"/>
      <c r="AI5" s="53"/>
      <c r="AJ5" s="53"/>
      <c r="AK5" s="53"/>
      <c r="AL5" s="53"/>
      <c r="AM5" s="54"/>
      <c r="AN5" s="32"/>
      <c r="AO5" s="32"/>
      <c r="AP5" s="55" t="s">
        <v>31</v>
      </c>
      <c r="AQ5" s="56"/>
      <c r="AU5" s="35"/>
      <c r="AV5" s="8"/>
    </row>
    <row r="6" ht="35.25" customHeight="1">
      <c r="A6" s="57" t="s">
        <v>47</v>
      </c>
      <c r="B6" s="58">
        <v>46041</v>
      </c>
      <c r="C6" s="47" t="s">
        <v>48</v>
      </c>
      <c r="D6" s="59">
        <v>46133</v>
      </c>
      <c r="E6" s="60"/>
      <c r="F6" s="3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61" t="s">
        <v>49</v>
      </c>
      <c r="Y6" s="62"/>
      <c r="Z6" s="62"/>
      <c r="AA6" s="62"/>
      <c r="AB6" s="62"/>
      <c r="AC6" s="63" t="s">
        <v>50</v>
      </c>
      <c r="AD6" s="64"/>
      <c r="AE6" s="64"/>
      <c r="AF6" s="64"/>
      <c r="AG6" s="64"/>
      <c r="AH6" s="19"/>
      <c r="AU6" s="8"/>
      <c r="AV6" s="8"/>
    </row>
    <row r="7" ht="26.25" customHeight="1">
      <c r="A7" s="65" t="s">
        <v>51</v>
      </c>
      <c r="B7" s="65"/>
      <c r="C7" s="66" t="s">
        <v>52</v>
      </c>
      <c r="D7" s="66"/>
      <c r="E7" s="8"/>
      <c r="F7" s="3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Y7" s="67"/>
      <c r="Z7" s="8"/>
      <c r="AB7" s="67"/>
      <c r="AC7" s="68" t="s">
        <v>53</v>
      </c>
      <c r="AP7" s="69"/>
      <c r="AQ7" s="69"/>
      <c r="AR7" s="69"/>
      <c r="AS7" s="8"/>
    </row>
    <row r="8" ht="22.5" customHeight="1">
      <c r="A8" s="70"/>
      <c r="B8" s="70"/>
      <c r="C8" s="70"/>
      <c r="D8" s="71"/>
      <c r="E8" s="71"/>
      <c r="F8" s="71"/>
      <c r="G8" s="71"/>
      <c r="H8" s="71"/>
      <c r="I8" s="70"/>
      <c r="J8" s="8"/>
      <c r="K8" s="8"/>
      <c r="X8" s="70"/>
      <c r="Y8" s="8"/>
      <c r="Z8" s="72"/>
      <c r="AA8" s="72"/>
      <c r="AB8" s="72"/>
      <c r="AC8" s="73" t="s">
        <v>54</v>
      </c>
      <c r="AD8" s="69"/>
      <c r="AE8" s="69"/>
      <c r="AF8" s="69"/>
      <c r="AG8" s="69"/>
      <c r="AH8" s="69"/>
      <c r="AI8" s="69"/>
      <c r="AJ8" s="69"/>
      <c r="AK8" s="19"/>
      <c r="AL8" s="74"/>
      <c r="AM8" s="69"/>
      <c r="AN8" s="69"/>
      <c r="AO8" s="69"/>
      <c r="AP8" s="69"/>
      <c r="AQ8" s="69"/>
      <c r="AR8" s="69"/>
      <c r="AS8" s="19"/>
    </row>
    <row r="9" s="67" customFormat="1" ht="81.75" customHeight="1">
      <c r="A9" s="130" t="s">
        <v>117</v>
      </c>
      <c r="B9" s="130"/>
      <c r="C9" s="130"/>
      <c r="D9" s="130"/>
      <c r="E9" s="169" t="s">
        <v>56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79" t="s">
        <v>57</v>
      </c>
      <c r="AR9" s="170" t="s">
        <v>58</v>
      </c>
      <c r="AS9" s="171" t="s">
        <v>59</v>
      </c>
    </row>
    <row r="10" s="67" customFormat="1" ht="21.75" customHeight="1">
      <c r="A10" s="85" t="s">
        <v>60</v>
      </c>
      <c r="B10" s="85"/>
      <c r="C10" s="85"/>
      <c r="D10" s="84" t="s">
        <v>62</v>
      </c>
      <c r="E10" s="85" t="s">
        <v>63</v>
      </c>
      <c r="F10" s="85"/>
      <c r="G10" s="85"/>
      <c r="H10" s="85"/>
      <c r="I10" s="85" t="s">
        <v>64</v>
      </c>
      <c r="J10" s="85"/>
      <c r="K10" s="85"/>
      <c r="L10" s="85"/>
      <c r="M10" s="85" t="s">
        <v>65</v>
      </c>
      <c r="N10" s="85"/>
      <c r="O10" s="85"/>
      <c r="P10" s="85"/>
      <c r="Q10" s="86" t="s">
        <v>66</v>
      </c>
      <c r="R10" s="87"/>
      <c r="S10" s="87"/>
      <c r="T10" s="87"/>
      <c r="U10" s="88"/>
      <c r="V10" s="86" t="s">
        <v>67</v>
      </c>
      <c r="W10" s="87"/>
      <c r="X10" s="88"/>
      <c r="Y10" s="86" t="s">
        <v>68</v>
      </c>
      <c r="Z10" s="87"/>
      <c r="AA10" s="87"/>
      <c r="AB10" s="88"/>
      <c r="AC10" s="86" t="s">
        <v>69</v>
      </c>
      <c r="AD10" s="87"/>
      <c r="AE10" s="87"/>
      <c r="AF10" s="88"/>
      <c r="AG10" s="86" t="s">
        <v>70</v>
      </c>
      <c r="AH10" s="87"/>
      <c r="AI10" s="87"/>
      <c r="AJ10" s="88"/>
      <c r="AK10" s="86" t="s">
        <v>71</v>
      </c>
      <c r="AL10" s="87"/>
      <c r="AM10" s="87"/>
      <c r="AN10" s="88"/>
      <c r="AO10" s="86" t="s">
        <v>72</v>
      </c>
      <c r="AP10" s="88"/>
      <c r="AQ10" s="79"/>
      <c r="AR10" s="170"/>
      <c r="AS10" s="171"/>
    </row>
    <row r="11" s="89" customFormat="1" ht="11.25" customHeight="1">
      <c r="A11" s="85"/>
      <c r="B11" s="85"/>
      <c r="C11" s="85"/>
      <c r="D11" s="84" t="s">
        <v>73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35</v>
      </c>
      <c r="AN11" s="93">
        <v>36</v>
      </c>
      <c r="AO11" s="93">
        <v>37</v>
      </c>
      <c r="AP11" s="93">
        <v>38</v>
      </c>
      <c r="AQ11" s="79"/>
      <c r="AR11" s="170"/>
      <c r="AS11" s="171"/>
    </row>
    <row r="12" ht="12.75" customHeight="1">
      <c r="A12" s="136" t="s">
        <v>74</v>
      </c>
      <c r="B12" s="83" t="s">
        <v>75</v>
      </c>
      <c r="C12" s="85" t="s">
        <v>118</v>
      </c>
      <c r="D12" s="137"/>
      <c r="E12" s="107"/>
      <c r="F12" s="121">
        <v>45910</v>
      </c>
      <c r="G12" s="107"/>
      <c r="H12" s="107"/>
      <c r="I12" s="121">
        <v>45931</v>
      </c>
      <c r="J12" s="107"/>
      <c r="K12" s="107"/>
      <c r="L12" s="107"/>
      <c r="M12" s="107"/>
      <c r="N12" s="107"/>
      <c r="O12" s="107"/>
      <c r="P12" s="121">
        <v>45981</v>
      </c>
      <c r="Q12" s="107"/>
      <c r="R12" s="107"/>
      <c r="S12" s="107"/>
      <c r="T12" s="107"/>
      <c r="U12" s="107"/>
      <c r="V12" s="123"/>
      <c r="W12" s="122">
        <v>46042</v>
      </c>
      <c r="X12" s="123"/>
      <c r="Y12" s="123"/>
      <c r="Z12" s="123"/>
      <c r="AA12" s="123"/>
      <c r="AB12" s="123"/>
      <c r="AC12" s="123"/>
      <c r="AD12" s="122">
        <v>46092</v>
      </c>
      <c r="AE12" s="123"/>
      <c r="AF12" s="123"/>
      <c r="AG12" s="123"/>
      <c r="AH12" s="122">
        <v>46128</v>
      </c>
      <c r="AI12" s="123"/>
      <c r="AJ12" s="123"/>
      <c r="AK12" s="135"/>
      <c r="AL12" s="139">
        <v>46154</v>
      </c>
      <c r="AM12" s="140"/>
      <c r="AN12" s="140"/>
      <c r="AO12" s="140"/>
      <c r="AP12" s="140"/>
      <c r="AQ12" s="141">
        <f t="shared" ref="AQ12:AQ36" si="53">COUNTA(E12:AP12)</f>
        <v>7</v>
      </c>
      <c r="AR12" s="48">
        <f t="shared" ref="AR12:AR13" si="54">34*3</f>
        <v>102</v>
      </c>
      <c r="AS12" s="142">
        <f t="shared" ref="AS12:AS45" si="55">AQ12/AR12</f>
        <v>0.068627450980392163</v>
      </c>
    </row>
    <row r="13">
      <c r="A13" s="136"/>
      <c r="B13" s="104"/>
      <c r="C13" s="85" t="s">
        <v>119</v>
      </c>
      <c r="D13" s="137"/>
      <c r="E13" s="107"/>
      <c r="F13" s="121">
        <v>45910</v>
      </c>
      <c r="G13" s="107"/>
      <c r="H13" s="107"/>
      <c r="I13" s="121">
        <v>45931</v>
      </c>
      <c r="J13" s="107"/>
      <c r="K13" s="107"/>
      <c r="L13" s="107"/>
      <c r="M13" s="107"/>
      <c r="N13" s="107"/>
      <c r="O13" s="107"/>
      <c r="P13" s="121">
        <v>45981</v>
      </c>
      <c r="Q13" s="107"/>
      <c r="R13" s="107"/>
      <c r="S13" s="107"/>
      <c r="T13" s="107"/>
      <c r="U13" s="107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35"/>
      <c r="AL13" s="139">
        <v>46154</v>
      </c>
      <c r="AM13" s="140"/>
      <c r="AN13" s="140"/>
      <c r="AO13" s="140"/>
      <c r="AP13" s="140"/>
      <c r="AQ13" s="141">
        <f t="shared" si="53"/>
        <v>4</v>
      </c>
      <c r="AR13" s="48">
        <f t="shared" si="54"/>
        <v>102</v>
      </c>
      <c r="AS13" s="142">
        <f t="shared" si="55"/>
        <v>0.039215686274509803</v>
      </c>
    </row>
    <row r="14" ht="12.75" customHeight="1">
      <c r="A14" s="136"/>
      <c r="B14" s="83" t="s">
        <v>100</v>
      </c>
      <c r="C14" s="85" t="s">
        <v>118</v>
      </c>
      <c r="D14" s="137"/>
      <c r="E14" s="107"/>
      <c r="F14" s="107"/>
      <c r="G14" s="107"/>
      <c r="H14" s="107"/>
      <c r="I14" s="107"/>
      <c r="J14" s="107"/>
      <c r="K14" s="107"/>
      <c r="L14" s="116">
        <v>45953</v>
      </c>
      <c r="M14" s="107"/>
      <c r="N14" s="107"/>
      <c r="O14" s="107"/>
      <c r="P14" s="107"/>
      <c r="Q14" s="107"/>
      <c r="R14" s="107"/>
      <c r="S14" s="107"/>
      <c r="T14" s="107"/>
      <c r="U14" s="107"/>
      <c r="V14" s="123"/>
      <c r="W14" s="123"/>
      <c r="X14" s="122">
        <v>46049</v>
      </c>
      <c r="Y14" s="123"/>
      <c r="Z14" s="123"/>
      <c r="AA14" s="123"/>
      <c r="AB14" s="123"/>
      <c r="AC14" s="123"/>
      <c r="AD14" s="123"/>
      <c r="AE14" s="123"/>
      <c r="AF14" s="122">
        <v>46105</v>
      </c>
      <c r="AG14" s="123"/>
      <c r="AH14" s="123"/>
      <c r="AI14" s="135"/>
      <c r="AJ14" s="123"/>
      <c r="AK14" s="123"/>
      <c r="AL14" s="123"/>
      <c r="AM14" s="140"/>
      <c r="AN14" s="140"/>
      <c r="AO14" s="140"/>
      <c r="AP14" s="140"/>
      <c r="AQ14" s="141">
        <f t="shared" si="53"/>
        <v>3</v>
      </c>
      <c r="AR14" s="48">
        <f t="shared" ref="AR14:AR15" si="56">34*2</f>
        <v>68</v>
      </c>
      <c r="AS14" s="142">
        <f t="shared" si="55"/>
        <v>0.044117647058823532</v>
      </c>
    </row>
    <row r="15" ht="12.75" customHeight="1">
      <c r="A15" s="136"/>
      <c r="B15" s="104"/>
      <c r="C15" s="85" t="s">
        <v>119</v>
      </c>
      <c r="D15" s="144"/>
      <c r="E15" s="107"/>
      <c r="F15" s="107"/>
      <c r="G15" s="107"/>
      <c r="H15" s="107"/>
      <c r="I15" s="107"/>
      <c r="J15" s="107"/>
      <c r="K15" s="107"/>
      <c r="L15" s="121">
        <v>45952</v>
      </c>
      <c r="M15" s="107"/>
      <c r="N15" s="107"/>
      <c r="O15" s="107"/>
      <c r="P15" s="107"/>
      <c r="Q15" s="107"/>
      <c r="R15" s="107"/>
      <c r="S15" s="107"/>
      <c r="T15" s="107"/>
      <c r="U15" s="107"/>
      <c r="V15" s="123"/>
      <c r="W15" s="123"/>
      <c r="X15" s="122">
        <v>46048</v>
      </c>
      <c r="Y15" s="123"/>
      <c r="Z15" s="123"/>
      <c r="AA15" s="123"/>
      <c r="AB15" s="123"/>
      <c r="AC15" s="123"/>
      <c r="AD15" s="123"/>
      <c r="AE15" s="123"/>
      <c r="AF15" s="123"/>
      <c r="AG15" s="122">
        <v>46118</v>
      </c>
      <c r="AH15" s="123"/>
      <c r="AI15" s="135"/>
      <c r="AJ15" s="123"/>
      <c r="AK15" s="123"/>
      <c r="AL15" s="123"/>
      <c r="AM15" s="140"/>
      <c r="AN15" s="140"/>
      <c r="AO15" s="140"/>
      <c r="AP15" s="140"/>
      <c r="AQ15" s="141">
        <f t="shared" si="53"/>
        <v>3</v>
      </c>
      <c r="AR15" s="48">
        <f t="shared" si="56"/>
        <v>68</v>
      </c>
      <c r="AS15" s="142">
        <f t="shared" si="55"/>
        <v>0.044117647058823532</v>
      </c>
    </row>
    <row r="16">
      <c r="A16" s="136"/>
      <c r="B16" s="126" t="s">
        <v>88</v>
      </c>
      <c r="C16" s="85" t="s">
        <v>118</v>
      </c>
      <c r="D16" s="144"/>
      <c r="E16" s="107"/>
      <c r="F16" s="107"/>
      <c r="G16" s="107"/>
      <c r="H16" s="107"/>
      <c r="I16" s="107"/>
      <c r="J16" s="107"/>
      <c r="K16" s="107"/>
      <c r="L16" s="121">
        <v>45954</v>
      </c>
      <c r="M16" s="107"/>
      <c r="N16" s="107"/>
      <c r="O16" s="107"/>
      <c r="P16" s="107"/>
      <c r="Q16" s="107"/>
      <c r="R16" s="107"/>
      <c r="S16" s="107"/>
      <c r="T16" s="121">
        <v>46007</v>
      </c>
      <c r="U16" s="107"/>
      <c r="V16" s="123"/>
      <c r="W16" s="123"/>
      <c r="X16" s="123"/>
      <c r="Y16" s="123"/>
      <c r="Z16" s="123"/>
      <c r="AA16" s="123"/>
      <c r="AB16" s="123"/>
      <c r="AC16" s="122">
        <v>46085</v>
      </c>
      <c r="AD16" s="123"/>
      <c r="AE16" s="123"/>
      <c r="AF16" s="123"/>
      <c r="AG16" s="123"/>
      <c r="AH16" s="123"/>
      <c r="AI16" s="135"/>
      <c r="AJ16" s="139">
        <v>46140</v>
      </c>
      <c r="AK16" s="122">
        <v>46149</v>
      </c>
      <c r="AL16" s="123"/>
      <c r="AM16" s="140"/>
      <c r="AN16" s="140"/>
      <c r="AO16" s="140"/>
      <c r="AP16" s="140"/>
      <c r="AQ16" s="141">
        <f t="shared" si="53"/>
        <v>5</v>
      </c>
      <c r="AR16" s="48">
        <f t="shared" ref="AR16:AR19" si="57">34*3</f>
        <v>102</v>
      </c>
      <c r="AS16" s="142">
        <f t="shared" si="55"/>
        <v>0.049019607843137254</v>
      </c>
    </row>
    <row r="17">
      <c r="A17" s="136"/>
      <c r="B17" s="127"/>
      <c r="C17" s="85" t="s">
        <v>119</v>
      </c>
      <c r="D17" s="137"/>
      <c r="E17" s="107"/>
      <c r="F17" s="107"/>
      <c r="G17" s="107"/>
      <c r="H17" s="107"/>
      <c r="I17" s="8"/>
      <c r="J17" s="107"/>
      <c r="K17" s="107"/>
      <c r="L17" s="121">
        <v>45954</v>
      </c>
      <c r="M17" s="107"/>
      <c r="N17" s="107"/>
      <c r="O17" s="107"/>
      <c r="P17" s="107"/>
      <c r="Q17" s="107"/>
      <c r="R17" s="107"/>
      <c r="S17" s="107"/>
      <c r="T17" s="121">
        <v>46007</v>
      </c>
      <c r="U17" s="107"/>
      <c r="V17" s="123"/>
      <c r="W17" s="123"/>
      <c r="X17" s="123"/>
      <c r="Y17" s="123"/>
      <c r="Z17" s="123"/>
      <c r="AA17" s="123"/>
      <c r="AB17" s="123"/>
      <c r="AC17" s="122">
        <v>46085</v>
      </c>
      <c r="AD17" s="123"/>
      <c r="AE17" s="123"/>
      <c r="AF17" s="123"/>
      <c r="AG17" s="123"/>
      <c r="AH17" s="123"/>
      <c r="AI17" s="135"/>
      <c r="AJ17" s="123"/>
      <c r="AK17" s="122">
        <v>46149</v>
      </c>
      <c r="AL17" s="123"/>
      <c r="AM17" s="140"/>
      <c r="AN17" s="140"/>
      <c r="AO17" s="140"/>
      <c r="AP17" s="140"/>
      <c r="AQ17" s="141">
        <f t="shared" si="53"/>
        <v>4</v>
      </c>
      <c r="AR17" s="48">
        <f t="shared" si="57"/>
        <v>102</v>
      </c>
      <c r="AS17" s="142">
        <f t="shared" si="55"/>
        <v>0.039215686274509803</v>
      </c>
    </row>
    <row r="18" ht="12.75" customHeight="1">
      <c r="A18" s="136"/>
      <c r="B18" s="83" t="s">
        <v>111</v>
      </c>
      <c r="C18" s="85" t="s">
        <v>118</v>
      </c>
      <c r="D18" s="172"/>
      <c r="E18" s="107"/>
      <c r="F18" s="107"/>
      <c r="G18" s="107"/>
      <c r="H18" s="48"/>
      <c r="I18" s="48"/>
      <c r="J18" s="48"/>
      <c r="K18" s="107"/>
      <c r="L18" s="107"/>
      <c r="M18" s="107"/>
      <c r="N18" s="107"/>
      <c r="O18" s="121">
        <v>45971</v>
      </c>
      <c r="P18" s="107"/>
      <c r="Q18" s="107"/>
      <c r="R18" s="107"/>
      <c r="S18" s="107"/>
      <c r="T18" s="121">
        <v>46006</v>
      </c>
      <c r="U18" s="107"/>
      <c r="V18" s="123"/>
      <c r="W18" s="123"/>
      <c r="X18" s="122">
        <v>46052</v>
      </c>
      <c r="Y18" s="123"/>
      <c r="Z18" s="123"/>
      <c r="AA18" s="123"/>
      <c r="AB18" s="123"/>
      <c r="AC18" s="123"/>
      <c r="AD18" s="123"/>
      <c r="AE18" s="123"/>
      <c r="AF18" s="123"/>
      <c r="AG18" s="122">
        <v>46122</v>
      </c>
      <c r="AH18" s="123"/>
      <c r="AI18" s="123"/>
      <c r="AJ18" s="123"/>
      <c r="AK18" s="139">
        <v>46148</v>
      </c>
      <c r="AL18" s="135"/>
      <c r="AM18" s="168">
        <v>46164</v>
      </c>
      <c r="AN18" s="140"/>
      <c r="AO18" s="140"/>
      <c r="AP18" s="140"/>
      <c r="AQ18" s="141">
        <f t="shared" si="53"/>
        <v>6</v>
      </c>
      <c r="AR18" s="48">
        <f t="shared" si="57"/>
        <v>102</v>
      </c>
      <c r="AS18" s="142">
        <f t="shared" si="55"/>
        <v>0.058823529411764705</v>
      </c>
    </row>
    <row r="19" ht="12.75" customHeight="1">
      <c r="A19" s="136"/>
      <c r="B19" s="104"/>
      <c r="C19" s="85" t="s">
        <v>119</v>
      </c>
      <c r="D19" s="137"/>
      <c r="E19" s="107"/>
      <c r="F19" s="107"/>
      <c r="G19" s="107"/>
      <c r="H19" s="107"/>
      <c r="I19" s="107"/>
      <c r="K19" s="107"/>
      <c r="L19" s="107"/>
      <c r="M19" s="107"/>
      <c r="N19" s="107"/>
      <c r="O19" s="121">
        <v>45971</v>
      </c>
      <c r="P19" s="107"/>
      <c r="Q19" s="107"/>
      <c r="R19" s="107"/>
      <c r="S19" s="107"/>
      <c r="T19" s="121">
        <v>46006</v>
      </c>
      <c r="U19" s="107"/>
      <c r="V19" s="123"/>
      <c r="W19" s="123"/>
      <c r="X19" s="122">
        <v>46052</v>
      </c>
      <c r="Y19" s="123"/>
      <c r="Z19" s="123"/>
      <c r="AA19" s="123"/>
      <c r="AB19" s="123"/>
      <c r="AC19" s="123"/>
      <c r="AD19" s="123"/>
      <c r="AE19" s="123"/>
      <c r="AF19" s="123"/>
      <c r="AG19" s="122">
        <v>46122</v>
      </c>
      <c r="AH19" s="123"/>
      <c r="AI19" s="140"/>
      <c r="AJ19" s="140"/>
      <c r="AK19" s="139">
        <v>46148</v>
      </c>
      <c r="AL19" s="135"/>
      <c r="AM19" s="168">
        <v>46164</v>
      </c>
      <c r="AN19" s="140"/>
      <c r="AO19" s="140"/>
      <c r="AP19" s="140"/>
      <c r="AQ19" s="141">
        <f t="shared" si="53"/>
        <v>6</v>
      </c>
      <c r="AR19" s="48">
        <f t="shared" si="57"/>
        <v>102</v>
      </c>
      <c r="AS19" s="142">
        <f t="shared" si="55"/>
        <v>0.058823529411764705</v>
      </c>
    </row>
    <row r="20" ht="12.75" customHeight="1">
      <c r="A20" s="136"/>
      <c r="B20" s="83" t="s">
        <v>112</v>
      </c>
      <c r="C20" s="85" t="s">
        <v>118</v>
      </c>
      <c r="D20" s="137"/>
      <c r="E20" s="107"/>
      <c r="F20" s="107"/>
      <c r="G20" s="107"/>
      <c r="H20" s="107"/>
      <c r="I20" s="107"/>
      <c r="J20" s="121">
        <v>45939</v>
      </c>
      <c r="K20" s="107"/>
      <c r="L20" s="107"/>
      <c r="M20" s="107"/>
      <c r="N20" s="107"/>
      <c r="O20" s="107"/>
      <c r="P20" s="107"/>
      <c r="Q20" s="107"/>
      <c r="R20" s="107"/>
      <c r="S20" s="121">
        <v>46002</v>
      </c>
      <c r="T20" s="107"/>
      <c r="U20" s="107"/>
      <c r="V20" s="123"/>
      <c r="W20" s="123"/>
      <c r="X20" s="123"/>
      <c r="Y20" s="123"/>
      <c r="Z20" s="122">
        <v>46063</v>
      </c>
      <c r="AA20" s="123"/>
      <c r="AB20" s="123"/>
      <c r="AC20" s="123"/>
      <c r="AD20" s="123"/>
      <c r="AE20" s="122">
        <v>46098</v>
      </c>
      <c r="AF20" s="123"/>
      <c r="AG20" s="123"/>
      <c r="AH20" s="123"/>
      <c r="AI20" s="140"/>
      <c r="AJ20" s="140"/>
      <c r="AK20" s="123"/>
      <c r="AL20" s="122">
        <v>46155</v>
      </c>
      <c r="AM20" s="168">
        <v>46163</v>
      </c>
      <c r="AN20" s="140"/>
      <c r="AO20" s="140"/>
      <c r="AP20" s="140"/>
      <c r="AQ20" s="141">
        <f t="shared" si="53"/>
        <v>6</v>
      </c>
      <c r="AR20" s="48">
        <f t="shared" ref="AR20:AR21" si="58">34*2</f>
        <v>68</v>
      </c>
      <c r="AS20" s="142">
        <f t="shared" si="55"/>
        <v>0.088235294117647065</v>
      </c>
    </row>
    <row r="21" ht="12.75" customHeight="1">
      <c r="A21" s="136"/>
      <c r="B21" s="104"/>
      <c r="C21" s="85" t="s">
        <v>119</v>
      </c>
      <c r="D21" s="137"/>
      <c r="E21" s="107"/>
      <c r="F21" s="107"/>
      <c r="G21" s="107"/>
      <c r="H21" s="107"/>
      <c r="I21" s="107"/>
      <c r="J21" s="121">
        <v>45939</v>
      </c>
      <c r="K21" s="107"/>
      <c r="L21" s="107"/>
      <c r="M21" s="107"/>
      <c r="N21" s="107"/>
      <c r="O21" s="107"/>
      <c r="P21" s="107"/>
      <c r="Q21" s="107"/>
      <c r="R21" s="107"/>
      <c r="S21" s="121">
        <v>46002</v>
      </c>
      <c r="T21" s="107"/>
      <c r="U21" s="107"/>
      <c r="V21" s="123"/>
      <c r="W21" s="123"/>
      <c r="X21" s="123"/>
      <c r="Y21" s="123"/>
      <c r="Z21" s="122">
        <v>46063</v>
      </c>
      <c r="AA21" s="123"/>
      <c r="AB21" s="123"/>
      <c r="AC21" s="123"/>
      <c r="AD21" s="123"/>
      <c r="AE21" s="122">
        <v>46098</v>
      </c>
      <c r="AF21" s="123"/>
      <c r="AG21" s="123"/>
      <c r="AH21" s="123"/>
      <c r="AI21" s="140"/>
      <c r="AJ21" s="140"/>
      <c r="AK21" s="123"/>
      <c r="AL21" s="122">
        <v>46155</v>
      </c>
      <c r="AM21" s="168">
        <v>46163</v>
      </c>
      <c r="AN21" s="140"/>
      <c r="AO21" s="140"/>
      <c r="AP21" s="140"/>
      <c r="AQ21" s="141">
        <f t="shared" si="53"/>
        <v>6</v>
      </c>
      <c r="AR21" s="48">
        <f t="shared" si="58"/>
        <v>68</v>
      </c>
      <c r="AS21" s="142">
        <f t="shared" si="55"/>
        <v>0.088235294117647065</v>
      </c>
    </row>
    <row r="22">
      <c r="A22" s="136"/>
      <c r="B22" s="83" t="s">
        <v>113</v>
      </c>
      <c r="C22" s="85" t="s">
        <v>118</v>
      </c>
      <c r="D22" s="13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21">
        <v>46000</v>
      </c>
      <c r="T22" s="107"/>
      <c r="U22" s="107"/>
      <c r="V22" s="123"/>
      <c r="W22" s="123"/>
      <c r="X22" s="122">
        <v>46049</v>
      </c>
      <c r="Y22" s="122">
        <v>46057</v>
      </c>
      <c r="Z22" s="123"/>
      <c r="AA22" s="123"/>
      <c r="AB22" s="123"/>
      <c r="AC22" s="123"/>
      <c r="AD22" s="123"/>
      <c r="AE22" s="123"/>
      <c r="AF22" s="123"/>
      <c r="AG22" s="123"/>
      <c r="AH22" s="123"/>
      <c r="AI22" s="140"/>
      <c r="AJ22" s="140"/>
      <c r="AK22" s="123"/>
      <c r="AL22" s="123"/>
      <c r="AM22" s="168">
        <v>46162</v>
      </c>
      <c r="AN22" s="168">
        <v>46168</v>
      </c>
      <c r="AO22" s="140"/>
      <c r="AP22" s="140"/>
      <c r="AQ22" s="141">
        <f t="shared" si="53"/>
        <v>5</v>
      </c>
      <c r="AR22" s="48">
        <f t="shared" ref="AR22:AR25" si="59">34*1</f>
        <v>34</v>
      </c>
      <c r="AS22" s="142">
        <f t="shared" si="55"/>
        <v>0.14705882352941177</v>
      </c>
    </row>
    <row r="23">
      <c r="A23" s="136"/>
      <c r="B23" s="104"/>
      <c r="C23" s="85" t="s">
        <v>119</v>
      </c>
      <c r="D23" s="14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21">
        <v>46000</v>
      </c>
      <c r="T23" s="107"/>
      <c r="U23" s="107"/>
      <c r="V23" s="123"/>
      <c r="W23" s="123"/>
      <c r="X23" s="122">
        <v>46049</v>
      </c>
      <c r="Y23" s="122">
        <v>35</v>
      </c>
      <c r="Z23" s="123"/>
      <c r="AA23" s="123"/>
      <c r="AB23" s="123"/>
      <c r="AC23" s="123"/>
      <c r="AD23" s="123"/>
      <c r="AE23" s="123"/>
      <c r="AF23" s="123"/>
      <c r="AG23" s="123"/>
      <c r="AH23" s="123"/>
      <c r="AI23" s="140"/>
      <c r="AJ23" s="140"/>
      <c r="AK23" s="123"/>
      <c r="AL23" s="123"/>
      <c r="AM23" s="168">
        <v>46162</v>
      </c>
      <c r="AN23" s="168">
        <v>46168</v>
      </c>
      <c r="AO23" s="140"/>
      <c r="AP23" s="140"/>
      <c r="AQ23" s="141">
        <f t="shared" si="53"/>
        <v>5</v>
      </c>
      <c r="AR23" s="48">
        <f t="shared" si="59"/>
        <v>34</v>
      </c>
      <c r="AS23" s="142">
        <f t="shared" si="55"/>
        <v>0.14705882352941177</v>
      </c>
    </row>
    <row r="24" ht="12.75" customHeight="1">
      <c r="A24" s="136"/>
      <c r="B24" s="83" t="s">
        <v>115</v>
      </c>
      <c r="C24" s="85" t="s">
        <v>118</v>
      </c>
      <c r="D24" s="13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48"/>
      <c r="U24" s="107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63">
        <v>46136</v>
      </c>
      <c r="AJ24" s="135"/>
      <c r="AK24" s="123"/>
      <c r="AL24" s="123"/>
      <c r="AM24" s="140"/>
      <c r="AN24" s="140"/>
      <c r="AO24" s="140"/>
      <c r="AP24" s="140"/>
      <c r="AQ24" s="141">
        <f t="shared" si="53"/>
        <v>1</v>
      </c>
      <c r="AR24" s="48">
        <f t="shared" si="59"/>
        <v>34</v>
      </c>
      <c r="AS24" s="142">
        <f t="shared" si="55"/>
        <v>0.029411764705882353</v>
      </c>
    </row>
    <row r="25" ht="12.75" customHeight="1">
      <c r="A25" s="136"/>
      <c r="B25" s="104"/>
      <c r="C25" s="85" t="s">
        <v>119</v>
      </c>
      <c r="D25" s="13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8"/>
      <c r="T25" s="48"/>
      <c r="U25" s="107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40"/>
      <c r="AJ25" s="135"/>
      <c r="AK25" s="123"/>
      <c r="AL25" s="123"/>
      <c r="AM25" s="140"/>
      <c r="AN25" s="140"/>
      <c r="AO25" s="140"/>
      <c r="AP25" s="140"/>
      <c r="AQ25" s="141">
        <f t="shared" si="53"/>
        <v>0</v>
      </c>
      <c r="AR25" s="48">
        <f t="shared" si="59"/>
        <v>34</v>
      </c>
      <c r="AS25" s="142">
        <f t="shared" si="55"/>
        <v>0</v>
      </c>
    </row>
    <row r="26" ht="12.75" customHeight="1">
      <c r="A26" s="136"/>
      <c r="B26" s="83" t="s">
        <v>101</v>
      </c>
      <c r="C26" s="85" t="s">
        <v>118</v>
      </c>
      <c r="D26" s="144"/>
      <c r="E26" s="107"/>
      <c r="F26" s="107"/>
      <c r="G26" s="107"/>
      <c r="H26" s="107"/>
      <c r="I26" s="121">
        <v>45932</v>
      </c>
      <c r="J26" s="107"/>
      <c r="K26" s="107"/>
      <c r="L26" s="107"/>
      <c r="M26" s="107"/>
      <c r="N26" s="107"/>
      <c r="O26" s="121">
        <v>45972</v>
      </c>
      <c r="P26" s="107"/>
      <c r="Q26" s="107"/>
      <c r="R26" s="121">
        <v>45994</v>
      </c>
      <c r="S26" s="48"/>
      <c r="T26" s="107"/>
      <c r="U26" s="107"/>
      <c r="V26" s="123"/>
      <c r="W26" s="123"/>
      <c r="X26" s="123"/>
      <c r="Y26" s="122">
        <v>46059</v>
      </c>
      <c r="Z26" s="122">
        <v>46066</v>
      </c>
      <c r="AA26" s="123"/>
      <c r="AB26" s="123"/>
      <c r="AC26" s="123"/>
      <c r="AD26" s="123"/>
      <c r="AE26" s="123"/>
      <c r="AF26" s="123"/>
      <c r="AG26" s="122">
        <v>45757</v>
      </c>
      <c r="AI26" s="135"/>
      <c r="AJ26" s="143"/>
      <c r="AK26" s="123"/>
      <c r="AL26" s="123"/>
      <c r="AM26" s="140"/>
      <c r="AN26" s="140"/>
      <c r="AO26" s="140"/>
      <c r="AP26" s="140"/>
      <c r="AQ26" s="141">
        <f t="shared" si="53"/>
        <v>6</v>
      </c>
      <c r="AR26" s="48">
        <v>68</v>
      </c>
      <c r="AS26" s="142">
        <f t="shared" si="55"/>
        <v>0.088235294117647065</v>
      </c>
    </row>
    <row r="27" ht="12.75" customHeight="1">
      <c r="A27" s="136"/>
      <c r="B27" s="104"/>
      <c r="C27" s="85" t="s">
        <v>119</v>
      </c>
      <c r="D27" s="144"/>
      <c r="E27" s="107"/>
      <c r="F27" s="107"/>
      <c r="G27" s="107"/>
      <c r="H27" s="107"/>
      <c r="I27" s="121">
        <v>45932</v>
      </c>
      <c r="J27" s="107"/>
      <c r="K27" s="107"/>
      <c r="L27" s="107"/>
      <c r="M27" s="107"/>
      <c r="N27" s="107"/>
      <c r="O27" s="121">
        <v>45972</v>
      </c>
      <c r="P27" s="107"/>
      <c r="Q27" s="107"/>
      <c r="R27" s="121">
        <v>45994</v>
      </c>
      <c r="S27" s="48"/>
      <c r="T27" s="107"/>
      <c r="U27" s="107"/>
      <c r="V27" s="123"/>
      <c r="W27" s="123"/>
      <c r="X27" s="123"/>
      <c r="Y27" s="122">
        <v>46059</v>
      </c>
      <c r="Z27" s="122">
        <v>46066</v>
      </c>
      <c r="AA27" s="123"/>
      <c r="AB27" s="123"/>
      <c r="AC27" s="123"/>
      <c r="AD27" s="123"/>
      <c r="AE27" s="123"/>
      <c r="AF27" s="123"/>
      <c r="AG27" s="122">
        <v>45757</v>
      </c>
      <c r="AI27" s="135"/>
      <c r="AJ27" s="143"/>
      <c r="AK27" s="123"/>
      <c r="AL27" s="123"/>
      <c r="AM27" s="140"/>
      <c r="AN27" s="140"/>
      <c r="AO27" s="140"/>
      <c r="AP27" s="140"/>
      <c r="AQ27" s="141">
        <f t="shared" si="53"/>
        <v>6</v>
      </c>
      <c r="AR27" s="48">
        <v>68</v>
      </c>
      <c r="AS27" s="142">
        <f t="shared" si="55"/>
        <v>0.088235294117647065</v>
      </c>
    </row>
    <row r="28" ht="12.75" customHeight="1">
      <c r="A28" s="136"/>
      <c r="B28" s="83" t="s">
        <v>102</v>
      </c>
      <c r="C28" s="85" t="s">
        <v>118</v>
      </c>
      <c r="D28" s="14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48"/>
      <c r="Q28" s="107"/>
      <c r="R28" s="107"/>
      <c r="S28" s="48"/>
      <c r="T28" s="107"/>
      <c r="U28" s="107"/>
      <c r="V28" s="123"/>
      <c r="W28" s="123"/>
      <c r="X28" s="123"/>
      <c r="Y28" s="123"/>
      <c r="Z28" s="122">
        <v>46058</v>
      </c>
      <c r="AA28" s="123"/>
      <c r="AB28" s="123"/>
      <c r="AC28" s="123"/>
      <c r="AD28" s="123"/>
      <c r="AE28" s="123"/>
      <c r="AF28" s="123"/>
      <c r="AG28" s="123"/>
      <c r="AH28" s="122">
        <v>46128</v>
      </c>
      <c r="AI28" s="140"/>
      <c r="AJ28" s="135"/>
      <c r="AK28" s="122">
        <v>46150</v>
      </c>
      <c r="AL28" s="123"/>
      <c r="AM28" s="168">
        <v>46163</v>
      </c>
      <c r="AN28" s="140"/>
      <c r="AO28" s="140"/>
      <c r="AP28" s="140"/>
      <c r="AQ28" s="141">
        <f t="shared" si="53"/>
        <v>4</v>
      </c>
      <c r="AR28" s="48">
        <f t="shared" ref="AR28:AR35" si="60">34*2</f>
        <v>68</v>
      </c>
      <c r="AS28" s="142">
        <f t="shared" si="55"/>
        <v>0.058823529411764705</v>
      </c>
    </row>
    <row r="29" ht="12.75" customHeight="1">
      <c r="A29" s="136"/>
      <c r="B29" s="104"/>
      <c r="C29" s="85" t="s">
        <v>119</v>
      </c>
      <c r="D29" s="14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48"/>
      <c r="Q29" s="107"/>
      <c r="R29" s="107"/>
      <c r="S29" s="48"/>
      <c r="T29" s="107"/>
      <c r="U29" s="107"/>
      <c r="V29" s="123"/>
      <c r="W29" s="123"/>
      <c r="X29" s="123"/>
      <c r="Y29" s="123"/>
      <c r="Z29" s="122">
        <v>46058</v>
      </c>
      <c r="AA29" s="123"/>
      <c r="AB29" s="123"/>
      <c r="AC29" s="123"/>
      <c r="AD29" s="123"/>
      <c r="AE29" s="123"/>
      <c r="AF29" s="123"/>
      <c r="AG29" s="123"/>
      <c r="AH29" s="122">
        <v>46128</v>
      </c>
      <c r="AI29" s="140"/>
      <c r="AJ29" s="135"/>
      <c r="AK29" s="122">
        <v>46150</v>
      </c>
      <c r="AL29" s="123"/>
      <c r="AM29" s="168">
        <v>46163</v>
      </c>
      <c r="AN29" s="140"/>
      <c r="AO29" s="140"/>
      <c r="AP29" s="140"/>
      <c r="AQ29" s="141">
        <f t="shared" si="53"/>
        <v>4</v>
      </c>
      <c r="AR29" s="48">
        <f t="shared" si="60"/>
        <v>68</v>
      </c>
      <c r="AS29" s="142">
        <f t="shared" si="55"/>
        <v>0.058823529411764705</v>
      </c>
    </row>
    <row r="30" ht="12.75" customHeight="1">
      <c r="A30" s="136"/>
      <c r="B30" s="83" t="s">
        <v>116</v>
      </c>
      <c r="C30" s="85" t="s">
        <v>118</v>
      </c>
      <c r="D30" s="144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48"/>
      <c r="T30" s="121">
        <v>46009</v>
      </c>
      <c r="U30" s="107"/>
      <c r="V30" s="123"/>
      <c r="W30" s="123"/>
      <c r="X30" s="123"/>
      <c r="Y30" s="123"/>
      <c r="Z30" s="122">
        <v>46063</v>
      </c>
      <c r="AA30" s="122">
        <v>46073</v>
      </c>
      <c r="AB30" s="122">
        <v>46080</v>
      </c>
      <c r="AC30" s="122">
        <v>46087</v>
      </c>
      <c r="AD30" s="122">
        <v>46091</v>
      </c>
      <c r="AE30" s="122">
        <v>46101</v>
      </c>
      <c r="AF30" s="123"/>
      <c r="AG30" s="123"/>
      <c r="AH30" s="122">
        <v>46129</v>
      </c>
      <c r="AI30" s="140"/>
      <c r="AJ30" s="135"/>
      <c r="AK30" s="123"/>
      <c r="AL30" s="123"/>
      <c r="AM30" s="168">
        <v>46164</v>
      </c>
      <c r="AN30" s="140"/>
      <c r="AO30" s="140"/>
      <c r="AP30" s="140"/>
      <c r="AQ30" s="141">
        <f t="shared" si="53"/>
        <v>9</v>
      </c>
      <c r="AR30" s="48">
        <f t="shared" si="60"/>
        <v>68</v>
      </c>
      <c r="AS30" s="142">
        <f t="shared" si="55"/>
        <v>0.13235294117647059</v>
      </c>
    </row>
    <row r="31" ht="12.75" customHeight="1">
      <c r="A31" s="136"/>
      <c r="B31" s="104"/>
      <c r="C31" s="85" t="s">
        <v>119</v>
      </c>
      <c r="D31" s="14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48"/>
      <c r="T31" s="121">
        <v>46009</v>
      </c>
      <c r="U31" s="107"/>
      <c r="V31" s="123"/>
      <c r="W31" s="123"/>
      <c r="X31" s="123"/>
      <c r="Y31" s="123"/>
      <c r="Z31" s="122">
        <v>46063</v>
      </c>
      <c r="AA31" s="122">
        <v>46073</v>
      </c>
      <c r="AB31" s="122">
        <v>46080</v>
      </c>
      <c r="AC31" s="122">
        <v>46087</v>
      </c>
      <c r="AD31" s="122">
        <v>46091</v>
      </c>
      <c r="AE31" s="122">
        <v>46101</v>
      </c>
      <c r="AF31" s="123"/>
      <c r="AG31" s="123"/>
      <c r="AH31" s="122">
        <v>46129</v>
      </c>
      <c r="AI31" s="140"/>
      <c r="AJ31" s="135"/>
      <c r="AK31" s="123"/>
      <c r="AL31" s="123"/>
      <c r="AM31" s="168">
        <v>46164</v>
      </c>
      <c r="AN31" s="140"/>
      <c r="AO31" s="140"/>
      <c r="AP31" s="140"/>
      <c r="AQ31" s="141">
        <f t="shared" si="53"/>
        <v>9</v>
      </c>
      <c r="AR31" s="48">
        <f t="shared" si="60"/>
        <v>68</v>
      </c>
      <c r="AS31" s="142">
        <f t="shared" si="55"/>
        <v>0.13235294117647059</v>
      </c>
    </row>
    <row r="32" ht="12.75" customHeight="1">
      <c r="A32" s="136"/>
      <c r="B32" s="85" t="s">
        <v>120</v>
      </c>
      <c r="C32" s="85" t="s">
        <v>118</v>
      </c>
      <c r="D32" s="144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21">
        <v>45979</v>
      </c>
      <c r="Q32" s="107"/>
      <c r="R32" s="107"/>
      <c r="S32" s="48"/>
      <c r="T32" s="107"/>
      <c r="U32" s="107"/>
      <c r="V32" s="123"/>
      <c r="W32" s="123"/>
      <c r="X32" s="123"/>
      <c r="Y32" s="122">
        <v>46055</v>
      </c>
      <c r="Z32" s="123"/>
      <c r="AA32" s="123"/>
      <c r="AB32" s="123"/>
      <c r="AC32" s="123"/>
      <c r="AD32" s="123"/>
      <c r="AE32" s="122">
        <v>46101</v>
      </c>
      <c r="AF32" s="123"/>
      <c r="AG32" s="123"/>
      <c r="AH32" s="123"/>
      <c r="AI32" s="163">
        <v>46136</v>
      </c>
      <c r="AJ32" s="135"/>
      <c r="AK32" s="123"/>
      <c r="AL32" s="123"/>
      <c r="AM32" s="140"/>
      <c r="AN32" s="140"/>
      <c r="AO32" s="140"/>
      <c r="AP32" s="140"/>
      <c r="AQ32" s="141">
        <f t="shared" si="53"/>
        <v>4</v>
      </c>
      <c r="AR32" s="48">
        <f t="shared" si="60"/>
        <v>68</v>
      </c>
      <c r="AS32" s="142">
        <f t="shared" si="55"/>
        <v>0.058823529411764705</v>
      </c>
    </row>
    <row r="33" ht="12.75" customHeight="1">
      <c r="A33" s="136"/>
      <c r="B33" s="85"/>
      <c r="C33" s="85" t="s">
        <v>119</v>
      </c>
      <c r="D33" s="14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21">
        <v>45979</v>
      </c>
      <c r="Q33" s="107"/>
      <c r="R33" s="107"/>
      <c r="S33" s="48"/>
      <c r="T33" s="107"/>
      <c r="U33" s="107"/>
      <c r="V33" s="123"/>
      <c r="W33" s="123"/>
      <c r="X33" s="123"/>
      <c r="Y33" s="122">
        <v>46055</v>
      </c>
      <c r="Z33" s="123"/>
      <c r="AA33" s="123"/>
      <c r="AB33" s="123"/>
      <c r="AC33" s="123"/>
      <c r="AD33" s="123"/>
      <c r="AE33" s="122">
        <v>46101</v>
      </c>
      <c r="AF33" s="123"/>
      <c r="AG33" s="123"/>
      <c r="AH33" s="123"/>
      <c r="AI33" s="140"/>
      <c r="AJ33" s="135"/>
      <c r="AK33" s="123"/>
      <c r="AL33" s="123"/>
      <c r="AM33" s="140"/>
      <c r="AN33" s="140"/>
      <c r="AO33" s="140"/>
      <c r="AP33" s="140"/>
      <c r="AQ33" s="141">
        <f t="shared" si="53"/>
        <v>3</v>
      </c>
      <c r="AR33" s="48">
        <f t="shared" si="60"/>
        <v>68</v>
      </c>
      <c r="AS33" s="142">
        <f t="shared" si="55"/>
        <v>0.044117647058823532</v>
      </c>
    </row>
    <row r="34" ht="12.75" customHeight="1">
      <c r="A34" s="136"/>
      <c r="B34" s="85" t="s">
        <v>103</v>
      </c>
      <c r="C34" s="85" t="s">
        <v>118</v>
      </c>
      <c r="D34" s="14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48"/>
      <c r="T34" s="107"/>
      <c r="U34" s="107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2">
        <v>46128</v>
      </c>
      <c r="AI34" s="168">
        <v>46132</v>
      </c>
      <c r="AJ34" s="135"/>
      <c r="AK34" s="123"/>
      <c r="AL34" s="123"/>
      <c r="AM34" s="140"/>
      <c r="AN34" s="140"/>
      <c r="AO34" s="140"/>
      <c r="AP34" s="140"/>
      <c r="AQ34" s="141">
        <f t="shared" si="53"/>
        <v>2</v>
      </c>
      <c r="AR34" s="48">
        <f t="shared" si="60"/>
        <v>68</v>
      </c>
      <c r="AS34" s="142">
        <f t="shared" si="55"/>
        <v>0.029411764705882353</v>
      </c>
    </row>
    <row r="35" ht="12.75" customHeight="1">
      <c r="A35" s="136"/>
      <c r="B35" s="85"/>
      <c r="C35" s="85" t="s">
        <v>119</v>
      </c>
      <c r="D35" s="14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48"/>
      <c r="T35" s="107"/>
      <c r="U35" s="107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2">
        <v>46128</v>
      </c>
      <c r="AI35" s="168">
        <v>46132</v>
      </c>
      <c r="AJ35" s="135"/>
      <c r="AK35" s="123"/>
      <c r="AL35" s="123"/>
      <c r="AM35" s="140"/>
      <c r="AN35" s="140"/>
      <c r="AO35" s="140"/>
      <c r="AP35" s="140"/>
      <c r="AQ35" s="141">
        <f t="shared" si="53"/>
        <v>2</v>
      </c>
      <c r="AR35" s="48">
        <f t="shared" si="60"/>
        <v>68</v>
      </c>
      <c r="AS35" s="142">
        <f t="shared" si="55"/>
        <v>0.029411764705882353</v>
      </c>
    </row>
    <row r="36" ht="12.75" customHeight="1">
      <c r="A36" s="136"/>
      <c r="B36" s="85" t="s">
        <v>82</v>
      </c>
      <c r="C36" s="85" t="s">
        <v>118</v>
      </c>
      <c r="D36" s="14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48"/>
      <c r="T36" s="107"/>
      <c r="U36" s="107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40"/>
      <c r="AJ36" s="140"/>
      <c r="AK36" s="123"/>
      <c r="AL36" s="123"/>
      <c r="AM36" s="140"/>
      <c r="AN36" s="140"/>
      <c r="AO36" s="140"/>
      <c r="AP36" s="140"/>
      <c r="AQ36" s="141">
        <f t="shared" si="53"/>
        <v>0</v>
      </c>
      <c r="AR36" s="48">
        <f t="shared" ref="AR36:AR41" si="61">34*1</f>
        <v>34</v>
      </c>
      <c r="AS36" s="142">
        <f t="shared" si="55"/>
        <v>0</v>
      </c>
    </row>
    <row r="37" ht="12.75" customHeight="1">
      <c r="A37" s="136"/>
      <c r="B37" s="85"/>
      <c r="C37" s="85" t="s">
        <v>119</v>
      </c>
      <c r="D37" s="14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48"/>
      <c r="T37" s="107"/>
      <c r="U37" s="107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40"/>
      <c r="AJ37" s="140"/>
      <c r="AK37" s="123"/>
      <c r="AL37" s="123"/>
      <c r="AM37" s="140"/>
      <c r="AN37" s="140"/>
      <c r="AO37" s="140"/>
      <c r="AP37" s="140"/>
      <c r="AQ37" s="141">
        <f t="shared" ref="AQ37:AQ43" si="62">SUM(E37:AP37)</f>
        <v>0</v>
      </c>
      <c r="AR37" s="48">
        <f t="shared" si="61"/>
        <v>34</v>
      </c>
      <c r="AS37" s="142">
        <f t="shared" si="55"/>
        <v>0</v>
      </c>
    </row>
    <row r="38" ht="12.75" customHeight="1">
      <c r="A38" s="136"/>
      <c r="B38" s="85" t="s">
        <v>83</v>
      </c>
      <c r="C38" s="85" t="s">
        <v>118</v>
      </c>
      <c r="D38" s="14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48"/>
      <c r="T38" s="107"/>
      <c r="U38" s="107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40"/>
      <c r="AJ38" s="140"/>
      <c r="AK38" s="123"/>
      <c r="AL38" s="123"/>
      <c r="AM38" s="140"/>
      <c r="AN38" s="140"/>
      <c r="AO38" s="140"/>
      <c r="AP38" s="140"/>
      <c r="AQ38" s="141">
        <f t="shared" si="62"/>
        <v>0</v>
      </c>
      <c r="AR38" s="48">
        <f t="shared" si="61"/>
        <v>34</v>
      </c>
      <c r="AS38" s="142">
        <f t="shared" si="55"/>
        <v>0</v>
      </c>
    </row>
    <row r="39" ht="12.75" customHeight="1">
      <c r="A39" s="136"/>
      <c r="B39" s="85"/>
      <c r="C39" s="85" t="s">
        <v>119</v>
      </c>
      <c r="D39" s="14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48"/>
      <c r="T39" s="107"/>
      <c r="U39" s="107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40"/>
      <c r="AJ39" s="140"/>
      <c r="AK39" s="123"/>
      <c r="AL39" s="123"/>
      <c r="AM39" s="140"/>
      <c r="AN39" s="140"/>
      <c r="AO39" s="140"/>
      <c r="AP39" s="140"/>
      <c r="AQ39" s="141">
        <f t="shared" si="62"/>
        <v>0</v>
      </c>
      <c r="AR39" s="48">
        <f t="shared" si="61"/>
        <v>34</v>
      </c>
      <c r="AS39" s="142">
        <f t="shared" si="55"/>
        <v>0</v>
      </c>
    </row>
    <row r="40" ht="12.75" customHeight="1">
      <c r="A40" s="136"/>
      <c r="B40" s="85" t="s">
        <v>121</v>
      </c>
      <c r="C40" s="85" t="s">
        <v>118</v>
      </c>
      <c r="D40" s="14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48"/>
      <c r="T40" s="107"/>
      <c r="U40" s="107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40"/>
      <c r="AJ40" s="140"/>
      <c r="AK40" s="123"/>
      <c r="AL40" s="123"/>
      <c r="AM40" s="140"/>
      <c r="AN40" s="140"/>
      <c r="AO40" s="140"/>
      <c r="AP40" s="140"/>
      <c r="AQ40" s="141">
        <f t="shared" si="62"/>
        <v>0</v>
      </c>
      <c r="AR40" s="48">
        <f t="shared" si="61"/>
        <v>34</v>
      </c>
      <c r="AS40" s="164">
        <f t="shared" si="55"/>
        <v>0</v>
      </c>
    </row>
    <row r="41" ht="12.75" customHeight="1">
      <c r="A41" s="136"/>
      <c r="B41" s="85"/>
      <c r="C41" s="85" t="s">
        <v>119</v>
      </c>
      <c r="D41" s="14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48"/>
      <c r="T41" s="107"/>
      <c r="U41" s="107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40"/>
      <c r="AJ41" s="140"/>
      <c r="AK41" s="123"/>
      <c r="AL41" s="123"/>
      <c r="AM41" s="140"/>
      <c r="AN41" s="140"/>
      <c r="AO41" s="140"/>
      <c r="AP41" s="140"/>
      <c r="AQ41" s="141">
        <f t="shared" si="62"/>
        <v>0</v>
      </c>
      <c r="AR41" s="48">
        <f t="shared" si="61"/>
        <v>34</v>
      </c>
      <c r="AS41" s="164">
        <f t="shared" si="55"/>
        <v>0</v>
      </c>
    </row>
    <row r="42" ht="12.75" customHeight="1">
      <c r="A42" s="136"/>
      <c r="B42" s="83" t="s">
        <v>84</v>
      </c>
      <c r="C42" s="85" t="s">
        <v>118</v>
      </c>
      <c r="D42" s="14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48"/>
      <c r="T42" s="107"/>
      <c r="U42" s="107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40"/>
      <c r="AJ42" s="140"/>
      <c r="AK42" s="123"/>
      <c r="AL42" s="123"/>
      <c r="AM42" s="140"/>
      <c r="AN42" s="140"/>
      <c r="AO42" s="140"/>
      <c r="AP42" s="140"/>
      <c r="AQ42" s="141">
        <f t="shared" si="62"/>
        <v>0</v>
      </c>
      <c r="AR42" s="48">
        <f t="shared" ref="AR42:AR43" si="63">34*2</f>
        <v>68</v>
      </c>
      <c r="AS42" s="164">
        <f t="shared" si="55"/>
        <v>0</v>
      </c>
    </row>
    <row r="43" ht="12.75" customHeight="1">
      <c r="A43" s="136"/>
      <c r="B43" s="92"/>
      <c r="C43" s="85" t="s">
        <v>119</v>
      </c>
      <c r="D43" s="14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48"/>
      <c r="T43" s="107"/>
      <c r="U43" s="107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40"/>
      <c r="AJ43" s="140"/>
      <c r="AK43" s="123"/>
      <c r="AL43" s="123"/>
      <c r="AM43" s="140"/>
      <c r="AN43" s="140"/>
      <c r="AO43" s="140"/>
      <c r="AP43" s="140"/>
      <c r="AQ43" s="141">
        <f t="shared" si="62"/>
        <v>0</v>
      </c>
      <c r="AR43" s="48">
        <f t="shared" si="63"/>
        <v>68</v>
      </c>
      <c r="AS43" s="164">
        <f t="shared" si="55"/>
        <v>0</v>
      </c>
    </row>
    <row r="44" ht="12.75" customHeight="1">
      <c r="A44" s="136"/>
      <c r="B44" s="83" t="s">
        <v>122</v>
      </c>
      <c r="C44" s="85" t="s">
        <v>118</v>
      </c>
      <c r="D44" s="14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48"/>
      <c r="T44" s="107"/>
      <c r="U44" s="107"/>
      <c r="V44" s="123"/>
      <c r="W44" s="123"/>
      <c r="X44" s="123"/>
      <c r="Y44" s="122">
        <v>46056</v>
      </c>
      <c r="Z44" s="123"/>
      <c r="AA44" s="123"/>
      <c r="AB44" s="123"/>
      <c r="AC44" s="123"/>
      <c r="AD44" s="123"/>
      <c r="AE44" s="123"/>
      <c r="AF44" s="123"/>
      <c r="AG44" s="123"/>
      <c r="AH44" s="123"/>
      <c r="AI44" s="135"/>
      <c r="AJ44" s="140"/>
      <c r="AK44" s="123"/>
      <c r="AL44" s="123"/>
      <c r="AM44" s="140"/>
      <c r="AN44" s="140"/>
      <c r="AO44" s="140"/>
      <c r="AP44" s="140"/>
      <c r="AQ44" s="141">
        <v>1</v>
      </c>
      <c r="AR44" s="48">
        <v>34</v>
      </c>
      <c r="AS44" s="142">
        <f t="shared" si="55"/>
        <v>0.029411764705882353</v>
      </c>
    </row>
    <row r="45" ht="12.75" customHeight="1">
      <c r="A45" s="136"/>
      <c r="B45" s="92"/>
      <c r="C45" s="85" t="s">
        <v>119</v>
      </c>
      <c r="D45" s="13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23"/>
      <c r="W45" s="123"/>
      <c r="X45" s="123"/>
      <c r="Y45" s="122">
        <v>46056</v>
      </c>
      <c r="Z45" s="123"/>
      <c r="AA45" s="123"/>
      <c r="AB45" s="123"/>
      <c r="AC45" s="123"/>
      <c r="AD45" s="123"/>
      <c r="AE45" s="123"/>
      <c r="AF45" s="123"/>
      <c r="AG45" s="120"/>
      <c r="AH45" s="123"/>
      <c r="AI45" s="135"/>
      <c r="AJ45" s="163">
        <v>46140</v>
      </c>
      <c r="AK45" s="123"/>
      <c r="AL45" s="123"/>
      <c r="AM45" s="140"/>
      <c r="AN45" s="140"/>
      <c r="AO45" s="140"/>
      <c r="AP45" s="140"/>
      <c r="AQ45" s="141">
        <v>1</v>
      </c>
      <c r="AR45" s="48">
        <v>34</v>
      </c>
      <c r="AS45" s="142">
        <f t="shared" si="55"/>
        <v>0.029411764705882353</v>
      </c>
    </row>
  </sheetData>
  <mergeCells count="46"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  <mergeCell ref="A9:D9"/>
    <mergeCell ref="E9:AP9"/>
    <mergeCell ref="AQ9:AQ11"/>
    <mergeCell ref="AR9:AR11"/>
    <mergeCell ref="AS9:AS11"/>
    <mergeCell ref="A10:C11"/>
    <mergeCell ref="E10:H10"/>
    <mergeCell ref="I10:L10"/>
    <mergeCell ref="M10:P10"/>
    <mergeCell ref="Q10:U10"/>
    <mergeCell ref="V10:X10"/>
    <mergeCell ref="Y10:AB10"/>
    <mergeCell ref="AC10:AF10"/>
    <mergeCell ref="AG10:AJ10"/>
    <mergeCell ref="AK10:AN10"/>
    <mergeCell ref="AO10:AP10"/>
    <mergeCell ref="A12:A4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</mergeCells>
  <printOptions headings="0" gridLines="0"/>
  <pageMargins left="0.25" right="0.25" top="0.51000000000000012" bottom="0.75" header="0.29999999999999999" footer="0.29999999999999999"/>
  <pageSetup paperSize="9" scale="36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 Основная</cp:lastModifiedBy>
  <cp:revision>1</cp:revision>
  <dcterms:created xsi:type="dcterms:W3CDTF">2024-09-28T08:38:22Z</dcterms:created>
  <dcterms:modified xsi:type="dcterms:W3CDTF">2026-05-07T10:27:17Z</dcterms:modified>
</cp:coreProperties>
</file>